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93" i="1" l="1"/>
  <c r="V193" i="1"/>
  <c r="R193" i="1"/>
  <c r="M193" i="1"/>
  <c r="I193" i="1"/>
  <c r="V192" i="1"/>
  <c r="R192" i="1"/>
  <c r="M192" i="1"/>
  <c r="I192" i="1"/>
  <c r="V191" i="1"/>
  <c r="R191" i="1"/>
  <c r="M191" i="1"/>
  <c r="I191" i="1"/>
  <c r="V190" i="1"/>
  <c r="R190" i="1"/>
  <c r="M190" i="1"/>
  <c r="I190" i="1"/>
  <c r="V189" i="1"/>
  <c r="R189" i="1"/>
  <c r="M189" i="1"/>
  <c r="I189" i="1"/>
  <c r="V188" i="1"/>
  <c r="R188" i="1"/>
  <c r="M188" i="1"/>
  <c r="I188" i="1"/>
  <c r="V182" i="1"/>
  <c r="R182" i="1"/>
  <c r="M182" i="1"/>
  <c r="I182" i="1"/>
  <c r="V181" i="1"/>
  <c r="R181" i="1"/>
  <c r="M181" i="1"/>
  <c r="I181" i="1"/>
  <c r="V179" i="1"/>
  <c r="R179" i="1"/>
  <c r="M179" i="1"/>
  <c r="I179" i="1"/>
  <c r="V178" i="1"/>
  <c r="R178" i="1"/>
  <c r="M178" i="1"/>
  <c r="I178" i="1"/>
  <c r="V177" i="1"/>
  <c r="R177" i="1"/>
  <c r="M177" i="1"/>
  <c r="I177" i="1"/>
  <c r="V176" i="1"/>
  <c r="R176" i="1"/>
  <c r="M176" i="1"/>
  <c r="I176" i="1"/>
  <c r="V175" i="1"/>
  <c r="R175" i="1"/>
  <c r="M175" i="1"/>
  <c r="I175" i="1"/>
  <c r="V174" i="1"/>
  <c r="R174" i="1"/>
  <c r="M174" i="1"/>
  <c r="W174" i="1" s="1"/>
  <c r="I174" i="1"/>
  <c r="V173" i="1"/>
  <c r="R173" i="1"/>
  <c r="M173" i="1"/>
  <c r="I173" i="1"/>
  <c r="V172" i="1"/>
  <c r="R172" i="1"/>
  <c r="M172" i="1"/>
  <c r="I172" i="1"/>
  <c r="V171" i="1"/>
  <c r="R171" i="1"/>
  <c r="M171" i="1"/>
  <c r="I171" i="1"/>
  <c r="V170" i="1"/>
  <c r="R170" i="1"/>
  <c r="M170" i="1"/>
  <c r="I170" i="1"/>
  <c r="V169" i="1"/>
  <c r="R169" i="1"/>
  <c r="M169" i="1"/>
  <c r="I169" i="1"/>
  <c r="V168" i="1"/>
  <c r="R168" i="1"/>
  <c r="M168" i="1"/>
  <c r="I168" i="1"/>
  <c r="V167" i="1"/>
  <c r="R167" i="1"/>
  <c r="M167" i="1"/>
  <c r="I167" i="1"/>
  <c r="V166" i="1"/>
  <c r="R166" i="1"/>
  <c r="M166" i="1"/>
  <c r="I166" i="1"/>
  <c r="V165" i="1"/>
  <c r="R165" i="1"/>
  <c r="M165" i="1"/>
  <c r="I165" i="1"/>
  <c r="V164" i="1"/>
  <c r="R164" i="1"/>
  <c r="M164" i="1"/>
  <c r="I164" i="1"/>
  <c r="V163" i="1"/>
  <c r="R163" i="1"/>
  <c r="M163" i="1"/>
  <c r="I163" i="1"/>
  <c r="V162" i="1"/>
  <c r="R162" i="1"/>
  <c r="M162" i="1"/>
  <c r="I162" i="1"/>
  <c r="V161" i="1"/>
  <c r="R161" i="1"/>
  <c r="M161" i="1"/>
  <c r="I161" i="1"/>
  <c r="V160" i="1"/>
  <c r="R160" i="1"/>
  <c r="M160" i="1"/>
  <c r="I160" i="1"/>
  <c r="V159" i="1"/>
  <c r="R159" i="1"/>
  <c r="M159" i="1"/>
  <c r="I159" i="1"/>
  <c r="V158" i="1"/>
  <c r="R158" i="1"/>
  <c r="M158" i="1"/>
  <c r="I158" i="1"/>
  <c r="V157" i="1"/>
  <c r="R157" i="1"/>
  <c r="M157" i="1"/>
  <c r="I157" i="1"/>
  <c r="V156" i="1"/>
  <c r="R156" i="1"/>
  <c r="M156" i="1"/>
  <c r="I156" i="1"/>
  <c r="V155" i="1"/>
  <c r="R155" i="1"/>
  <c r="M155" i="1"/>
  <c r="I155" i="1"/>
  <c r="V154" i="1"/>
  <c r="R154" i="1"/>
  <c r="M154" i="1"/>
  <c r="I154" i="1"/>
  <c r="V29" i="1"/>
  <c r="R29" i="1"/>
  <c r="I29" i="1"/>
  <c r="V28" i="1"/>
  <c r="R28" i="1"/>
  <c r="I28" i="1"/>
  <c r="W28" i="1" s="1"/>
  <c r="V27" i="1"/>
  <c r="R27" i="1"/>
  <c r="I27" i="1"/>
  <c r="V26" i="1"/>
  <c r="R26" i="1"/>
  <c r="I26" i="1"/>
  <c r="V25" i="1"/>
  <c r="R25" i="1"/>
  <c r="I25" i="1"/>
  <c r="R24" i="1"/>
  <c r="I24" i="1"/>
  <c r="V23" i="1"/>
  <c r="R23" i="1"/>
  <c r="I23" i="1"/>
  <c r="V22" i="1"/>
  <c r="R22" i="1"/>
  <c r="I22" i="1"/>
  <c r="V21" i="1"/>
  <c r="R21" i="1"/>
  <c r="I21" i="1"/>
  <c r="V20" i="1"/>
  <c r="R20" i="1"/>
  <c r="I20" i="1"/>
  <c r="W19" i="1"/>
  <c r="V19" i="1"/>
  <c r="R19" i="1"/>
  <c r="I19" i="1"/>
  <c r="V18" i="1"/>
  <c r="R18" i="1"/>
  <c r="I18" i="1"/>
  <c r="V17" i="1"/>
  <c r="R17" i="1"/>
  <c r="I17" i="1"/>
  <c r="R16" i="1"/>
  <c r="W16" i="1" s="1"/>
  <c r="V15" i="1"/>
  <c r="R15" i="1"/>
  <c r="I15" i="1"/>
  <c r="V14" i="1"/>
  <c r="R14" i="1"/>
  <c r="I14" i="1"/>
  <c r="W14" i="1" s="1"/>
  <c r="V13" i="1"/>
  <c r="R13" i="1"/>
  <c r="I13" i="1"/>
  <c r="W13" i="1" s="1"/>
  <c r="V12" i="1"/>
  <c r="R12" i="1"/>
  <c r="V11" i="1"/>
  <c r="R11" i="1"/>
  <c r="I11" i="1"/>
  <c r="V10" i="1"/>
  <c r="R10" i="1"/>
  <c r="I10" i="1"/>
  <c r="W10" i="1" s="1"/>
  <c r="V9" i="1"/>
  <c r="R9" i="1"/>
  <c r="I9" i="1"/>
  <c r="W9" i="1" s="1"/>
  <c r="V8" i="1"/>
  <c r="R8" i="1"/>
  <c r="I8" i="1"/>
  <c r="V7" i="1"/>
  <c r="R7" i="1"/>
  <c r="I7" i="1"/>
  <c r="V6" i="1"/>
  <c r="R6" i="1"/>
  <c r="I6" i="1"/>
  <c r="W6" i="1" s="1"/>
  <c r="V5" i="1"/>
  <c r="R5" i="1"/>
  <c r="I5" i="1"/>
  <c r="W5" i="1" s="1"/>
  <c r="W26" i="1" l="1"/>
  <c r="W169" i="1"/>
  <c r="W172" i="1"/>
  <c r="W22" i="1"/>
  <c r="W189" i="1"/>
  <c r="W192" i="1"/>
  <c r="W154" i="1"/>
  <c r="W164" i="1"/>
  <c r="W170" i="1"/>
  <c r="W173" i="1"/>
  <c r="W20" i="1"/>
  <c r="W190" i="1"/>
  <c r="W156" i="1"/>
  <c r="W162" i="1"/>
  <c r="W168" i="1"/>
  <c r="W8" i="1"/>
  <c r="W17" i="1"/>
  <c r="W25" i="1"/>
  <c r="W21" i="1"/>
  <c r="W175" i="1"/>
  <c r="W178" i="1"/>
  <c r="W182" i="1"/>
  <c r="W12" i="1"/>
  <c r="W24" i="1"/>
  <c r="W155" i="1"/>
  <c r="W158" i="1"/>
  <c r="W161" i="1"/>
  <c r="W191" i="1"/>
  <c r="W176" i="1"/>
  <c r="W167" i="1"/>
  <c r="W18" i="1"/>
  <c r="W29" i="1"/>
  <c r="W159" i="1"/>
  <c r="W179" i="1"/>
  <c r="W165" i="1"/>
  <c r="W171" i="1"/>
  <c r="W7" i="1"/>
  <c r="W15" i="1"/>
  <c r="W157" i="1"/>
  <c r="W160" i="1"/>
  <c r="W177" i="1"/>
  <c r="W11" i="1"/>
  <c r="W23" i="1"/>
  <c r="W27" i="1"/>
  <c r="W163" i="1"/>
  <c r="W166" i="1"/>
  <c r="W181" i="1"/>
  <c r="W188" i="1"/>
</calcChain>
</file>

<file path=xl/sharedStrings.xml><?xml version="1.0" encoding="utf-8"?>
<sst xmlns="http://schemas.openxmlformats.org/spreadsheetml/2006/main" count="741" uniqueCount="218">
  <si>
    <t>学号</t>
  </si>
  <si>
    <t>姓名</t>
  </si>
  <si>
    <t>班级</t>
  </si>
  <si>
    <t>专业</t>
  </si>
  <si>
    <t>思想政治素质测评</t>
  </si>
  <si>
    <t>专业素质测评</t>
  </si>
  <si>
    <t>创新素质测评</t>
  </si>
  <si>
    <t>其他素质测评</t>
  </si>
  <si>
    <t>总成绩</t>
  </si>
  <si>
    <t>基础分</t>
  </si>
  <si>
    <t>附加分</t>
  </si>
  <si>
    <t>扣分</t>
  </si>
  <si>
    <t>总分</t>
  </si>
  <si>
    <t>荣誉</t>
  </si>
  <si>
    <t>社会工作</t>
  </si>
  <si>
    <t>选修课</t>
  </si>
  <si>
    <t>资格证</t>
  </si>
  <si>
    <t>科研成果</t>
  </si>
  <si>
    <t>学科竞赛</t>
  </si>
  <si>
    <t>陈威</t>
  </si>
  <si>
    <t>食博22</t>
  </si>
  <si>
    <t>食品科学与工程</t>
  </si>
  <si>
    <t>李忍</t>
  </si>
  <si>
    <t>王旭增</t>
  </si>
  <si>
    <t>叶国栋</t>
  </si>
  <si>
    <t>张天语</t>
  </si>
  <si>
    <t>周增佳</t>
  </si>
  <si>
    <t>陈佳慧</t>
  </si>
  <si>
    <t>崔璐璐</t>
  </si>
  <si>
    <t>杜京</t>
  </si>
  <si>
    <t>杜娟娟</t>
  </si>
  <si>
    <t>段月</t>
  </si>
  <si>
    <t>付安珍</t>
  </si>
  <si>
    <t>何林阳</t>
  </si>
  <si>
    <t>纪慧卓</t>
  </si>
  <si>
    <t>纪乃茹</t>
  </si>
  <si>
    <t>赖鲸慧</t>
  </si>
  <si>
    <t>李卓珍</t>
  </si>
  <si>
    <t>马梦戈</t>
  </si>
  <si>
    <t>申慧婧</t>
  </si>
  <si>
    <t>谭凤玲</t>
  </si>
  <si>
    <t>徐坤俐</t>
  </si>
  <si>
    <t>张洁</t>
  </si>
  <si>
    <t>张倩倩</t>
  </si>
  <si>
    <t>赵静溶</t>
  </si>
  <si>
    <t>竹雪程</t>
  </si>
  <si>
    <t xml:space="preserve">  综合测评结果汇总表</t>
    <phoneticPr fontId="2" type="noConversion"/>
  </si>
  <si>
    <t>尹舒婷</t>
  </si>
  <si>
    <t>食博221</t>
  </si>
  <si>
    <t>轻工技术与工程</t>
  </si>
  <si>
    <t>乔凯娜</t>
  </si>
  <si>
    <t>蒋海娟</t>
  </si>
  <si>
    <t>官伟</t>
  </si>
  <si>
    <t>轻工科学与技术</t>
  </si>
  <si>
    <t>何玮</t>
  </si>
  <si>
    <t>马志莹</t>
  </si>
  <si>
    <t>王姝苇</t>
  </si>
  <si>
    <t>欧阳佳</t>
  </si>
  <si>
    <t>王涵玉</t>
  </si>
  <si>
    <t>综合测评结果汇总表</t>
    <phoneticPr fontId="2" type="noConversion"/>
  </si>
  <si>
    <t>阿尔祖古丽·阿卜力米提</t>
  </si>
  <si>
    <t>食博23</t>
  </si>
  <si>
    <t>食博23班</t>
  </si>
  <si>
    <t>魏庆</t>
  </si>
  <si>
    <t>李晓宇</t>
  </si>
  <si>
    <t>2350201011</t>
  </si>
  <si>
    <t>苏礼君</t>
  </si>
  <si>
    <t>范茂思</t>
  </si>
  <si>
    <t>倪冰倩</t>
  </si>
  <si>
    <t>陈雅纯</t>
  </si>
  <si>
    <t>2350201024</t>
  </si>
  <si>
    <t>孔夏冰</t>
  </si>
  <si>
    <t>马剑</t>
  </si>
  <si>
    <t>彭雅萱</t>
  </si>
  <si>
    <t>王维哲</t>
  </si>
  <si>
    <t>徐巧莲</t>
  </si>
  <si>
    <t>张慧静</t>
  </si>
  <si>
    <t>毛书灿</t>
  </si>
  <si>
    <t>2350201025</t>
  </si>
  <si>
    <t>李思萱</t>
  </si>
  <si>
    <t>申凯升</t>
  </si>
  <si>
    <t>袁玥</t>
  </si>
  <si>
    <t>王忠强</t>
  </si>
  <si>
    <t>周军君</t>
  </si>
  <si>
    <t>范琳琳</t>
  </si>
  <si>
    <t>陈曦</t>
  </si>
  <si>
    <t>胡良术</t>
  </si>
  <si>
    <t>潘佳静</t>
  </si>
  <si>
    <t>汤龙</t>
  </si>
  <si>
    <t>2350201036</t>
  </si>
  <si>
    <t>郗燕梅</t>
  </si>
  <si>
    <t>刘潇</t>
  </si>
  <si>
    <t>马景浩</t>
  </si>
  <si>
    <t>王亚东</t>
  </si>
  <si>
    <t>余文杰</t>
  </si>
  <si>
    <t>食品工程与科学</t>
  </si>
  <si>
    <t>杜静怡</t>
  </si>
  <si>
    <t>邵勇</t>
  </si>
  <si>
    <t>张云真</t>
  </si>
  <si>
    <t>2350201019</t>
  </si>
  <si>
    <t>陈唱</t>
  </si>
  <si>
    <t>葛鑫禹</t>
  </si>
  <si>
    <t>刘家源</t>
  </si>
  <si>
    <t>倪皓洁</t>
  </si>
  <si>
    <t>孙梦雅</t>
  </si>
  <si>
    <t>吴孟勤</t>
  </si>
  <si>
    <t>李家兴</t>
  </si>
  <si>
    <t>毕永昭</t>
  </si>
  <si>
    <t>食博231</t>
  </si>
  <si>
    <t>冯亮</t>
  </si>
  <si>
    <t>郝志林</t>
  </si>
  <si>
    <t>罗进</t>
  </si>
  <si>
    <t>武小明</t>
  </si>
  <si>
    <t>周远浩</t>
  </si>
  <si>
    <t>刘瑛楠</t>
  </si>
  <si>
    <t>骆文静</t>
  </si>
  <si>
    <t>苏芳瑶</t>
  </si>
  <si>
    <t>闫如毓</t>
  </si>
  <si>
    <t>综合测评结果汇总表</t>
    <phoneticPr fontId="2" type="noConversion"/>
  </si>
  <si>
    <t>综合测评结果汇总表</t>
    <phoneticPr fontId="2" type="noConversion"/>
  </si>
  <si>
    <t>孙瑞清</t>
  </si>
  <si>
    <t>食博241</t>
  </si>
  <si>
    <t>朱叙丞</t>
  </si>
  <si>
    <t>王心彤</t>
  </si>
  <si>
    <t>汤木果</t>
  </si>
  <si>
    <t>杜金涛</t>
  </si>
  <si>
    <t>宗恩祥</t>
  </si>
  <si>
    <t>王建峰</t>
  </si>
  <si>
    <t>李海登</t>
  </si>
  <si>
    <t>何雪莲</t>
  </si>
  <si>
    <t>王宝松</t>
  </si>
  <si>
    <t>赵鲁迺克</t>
  </si>
  <si>
    <t>刘寅初</t>
  </si>
  <si>
    <t>韩丽春</t>
  </si>
  <si>
    <t>霍春燕</t>
  </si>
  <si>
    <t>赵璐瑶</t>
  </si>
  <si>
    <t>王晓笛</t>
  </si>
  <si>
    <t>梁丰</t>
  </si>
  <si>
    <t>杜萌</t>
  </si>
  <si>
    <t>何苗</t>
  </si>
  <si>
    <t>吴彤</t>
  </si>
  <si>
    <t>综合测评结果汇总表</t>
    <phoneticPr fontId="2" type="noConversion"/>
  </si>
  <si>
    <t>黄丹泥</t>
  </si>
  <si>
    <t>食博242</t>
  </si>
  <si>
    <t>代晹鑫</t>
  </si>
  <si>
    <t>韩颢颖</t>
  </si>
  <si>
    <t>刘婉璐</t>
  </si>
  <si>
    <t>2451031005</t>
  </si>
  <si>
    <t>廖世琪</t>
  </si>
  <si>
    <t>张熙梓</t>
  </si>
  <si>
    <t>喻余梅</t>
  </si>
  <si>
    <t>安九龙</t>
  </si>
  <si>
    <t>刘文博</t>
  </si>
  <si>
    <t>2451031019</t>
  </si>
  <si>
    <t>周芳芳</t>
  </si>
  <si>
    <t>2451031023</t>
  </si>
  <si>
    <t>2451031026</t>
  </si>
  <si>
    <t>李英燕</t>
  </si>
  <si>
    <t>司欣</t>
  </si>
  <si>
    <t>2451031042</t>
  </si>
  <si>
    <t>2451031045</t>
  </si>
  <si>
    <t>张羽</t>
  </si>
  <si>
    <t>詹岳祥</t>
  </si>
  <si>
    <t>张玉姣</t>
  </si>
  <si>
    <r>
      <rPr>
        <sz val="11"/>
        <color rgb="FF000000"/>
        <rFont val="宋体"/>
        <family val="3"/>
        <charset val="134"/>
      </rPr>
      <t>曹明硕</t>
    </r>
  </si>
  <si>
    <r>
      <rPr>
        <sz val="11"/>
        <color rgb="FF000000"/>
        <rFont val="宋体"/>
        <family val="3"/>
        <charset val="134"/>
      </rPr>
      <t>食博</t>
    </r>
    <r>
      <rPr>
        <sz val="11"/>
        <color rgb="FF000000"/>
        <rFont val="Times New Roman"/>
        <family val="1"/>
      </rPr>
      <t>242</t>
    </r>
  </si>
  <si>
    <r>
      <rPr>
        <sz val="11"/>
        <color rgb="FF000000"/>
        <rFont val="宋体"/>
        <family val="3"/>
        <charset val="134"/>
      </rPr>
      <t>食品科学与工程</t>
    </r>
  </si>
  <si>
    <r>
      <rPr>
        <sz val="11"/>
        <color rgb="FF000000"/>
        <rFont val="宋体"/>
        <family val="3"/>
        <charset val="134"/>
      </rPr>
      <t>李诗文</t>
    </r>
  </si>
  <si>
    <r>
      <rPr>
        <sz val="11"/>
        <color rgb="FF000000"/>
        <rFont val="宋体"/>
        <family val="3"/>
        <charset val="134"/>
      </rPr>
      <t>张亚靖</t>
    </r>
  </si>
  <si>
    <r>
      <rPr>
        <sz val="11"/>
        <color theme="1"/>
        <rFont val="等线"/>
        <family val="3"/>
        <charset val="134"/>
      </rPr>
      <t>李星</t>
    </r>
  </si>
  <si>
    <r>
      <rPr>
        <sz val="11"/>
        <color theme="1"/>
        <rFont val="等线"/>
        <family val="3"/>
        <charset val="134"/>
      </rPr>
      <t>食博</t>
    </r>
    <r>
      <rPr>
        <sz val="11"/>
        <color theme="1"/>
        <rFont val="Times New Roman"/>
        <family val="1"/>
      </rPr>
      <t>242</t>
    </r>
  </si>
  <si>
    <t>岳婉婷</t>
  </si>
  <si>
    <t>食研243</t>
  </si>
  <si>
    <t>食品工程</t>
  </si>
  <si>
    <t>赵宇飞</t>
  </si>
  <si>
    <t>张文徽</t>
  </si>
  <si>
    <t>张天羽</t>
  </si>
  <si>
    <t>石佳慧</t>
  </si>
  <si>
    <t>2431032139</t>
  </si>
  <si>
    <t>于瑶</t>
  </si>
  <si>
    <t>赵琳</t>
  </si>
  <si>
    <t>孙浩楠</t>
  </si>
  <si>
    <t>杨好</t>
  </si>
  <si>
    <t>2431032112</t>
  </si>
  <si>
    <t>周薪静</t>
  </si>
  <si>
    <t>杨帆</t>
  </si>
  <si>
    <t>赵宋柯</t>
  </si>
  <si>
    <t>2431032137</t>
  </si>
  <si>
    <t>何雨桐</t>
  </si>
  <si>
    <t>李钇霏</t>
  </si>
  <si>
    <t>2431032138</t>
  </si>
  <si>
    <t>张仁懿</t>
  </si>
  <si>
    <t>刘柯杉</t>
  </si>
  <si>
    <t>米浩然</t>
  </si>
  <si>
    <t>王夏宁</t>
  </si>
  <si>
    <t>食研243班</t>
  </si>
  <si>
    <t>刘伊伊</t>
  </si>
  <si>
    <t>王文佳</t>
  </si>
  <si>
    <t>于帅</t>
  </si>
  <si>
    <t>苗京雨</t>
  </si>
  <si>
    <t>陈慈艳</t>
  </si>
  <si>
    <t>马影杰</t>
  </si>
  <si>
    <t>马文浩</t>
  </si>
  <si>
    <t>王少瑄</t>
  </si>
  <si>
    <t>梁芝芝</t>
  </si>
  <si>
    <t>2431032107</t>
  </si>
  <si>
    <t>杨雨晨</t>
  </si>
  <si>
    <t>张若曦</t>
  </si>
  <si>
    <t>韩和煦</t>
  </si>
  <si>
    <t>狄小川</t>
  </si>
  <si>
    <t>王鹏云</t>
  </si>
  <si>
    <t>食博244</t>
  </si>
  <si>
    <t>朱艳美</t>
  </si>
  <si>
    <t>杨晓东</t>
  </si>
  <si>
    <t>尹俊杰</t>
  </si>
  <si>
    <t>杜亚亭</t>
  </si>
  <si>
    <t>董天宇</t>
  </si>
  <si>
    <t xml:space="preserve"> 综合测评结果汇总表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</si>
</sst>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_);[Red]\(0\)"/>
    <numFmt numFmtId="177" formatCode="0_ "/>
    <numFmt numFmtId="178" formatCode="0.0000_ "/>
    <numFmt numFmtId="179" formatCode="0.00_ "/>
    <numFmt numFmtId="180" formatCode="0.000_ "/>
    <numFmt numFmtId="181" formatCode="0.0000000_ "/>
    <numFmt numFmtId="182" formatCode="0.00000000_ "/>
  </numFmts>
  <fonts count="22" x14ac:knownFonts="1">
    <font>
      <sz val="11"/>
      <color theme="1"/>
      <name val="等线"/>
      <family val="2"/>
      <scheme val="minor"/>
    </font>
    <font>
      <b/>
      <sz val="18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rgb="FF000000"/>
      <name val="宋体"/>
      <family val="3"/>
      <charset val="134"/>
    </font>
    <font>
      <sz val="18"/>
      <color rgb="FF000000"/>
      <name val="Times New Roman"/>
      <family val="1"/>
    </font>
    <font>
      <sz val="11"/>
      <color rgb="FF000000"/>
      <name val="Times New Roman"/>
      <family val="1"/>
    </font>
    <font>
      <sz val="12"/>
      <name val="宋体"/>
      <family val="3"/>
      <charset val="134"/>
    </font>
    <font>
      <sz val="18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8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u/>
      <sz val="11"/>
      <color rgb="FF000000"/>
      <name val="等线"/>
      <family val="3"/>
      <charset val="134"/>
      <scheme val="minor"/>
    </font>
    <font>
      <sz val="12"/>
      <color rgb="FF000000"/>
      <name val="等线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等线"/>
      <family val="3"/>
      <charset val="134"/>
    </font>
    <font>
      <sz val="12"/>
      <color theme="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70">
    <xf numFmtId="0" fontId="0" fillId="0" borderId="0" xfId="0"/>
    <xf numFmtId="0" fontId="0" fillId="0" borderId="0" xfId="0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176" fontId="0" fillId="0" borderId="10" xfId="0" applyNumberFormat="1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2" borderId="10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horizontal="left" vertical="center"/>
    </xf>
    <xf numFmtId="0" fontId="7" fillId="2" borderId="10" xfId="1" applyFont="1" applyFill="1" applyBorder="1" applyAlignment="1">
      <alignment horizontal="left" vertical="center" wrapText="1"/>
    </xf>
    <xf numFmtId="0" fontId="7" fillId="2" borderId="10" xfId="1" applyFont="1" applyFill="1" applyBorder="1" applyAlignment="1">
      <alignment horizontal="right" vertical="center" wrapText="1"/>
    </xf>
    <xf numFmtId="0" fontId="7" fillId="2" borderId="10" xfId="1" applyFont="1" applyFill="1" applyBorder="1" applyAlignment="1">
      <alignment vertical="center" wrapText="1"/>
    </xf>
    <xf numFmtId="0" fontId="7" fillId="2" borderId="3" xfId="1" applyFont="1" applyFill="1" applyBorder="1" applyAlignment="1">
      <alignment horizontal="right" vertical="center" wrapText="1"/>
    </xf>
    <xf numFmtId="0" fontId="7" fillId="2" borderId="10" xfId="1" applyFont="1" applyFill="1" applyBorder="1">
      <alignment vertical="center"/>
    </xf>
    <xf numFmtId="0" fontId="7" fillId="2" borderId="10" xfId="1" applyFont="1" applyFill="1" applyBorder="1" applyAlignment="1">
      <alignment horizontal="right" vertical="center"/>
    </xf>
    <xf numFmtId="0" fontId="12" fillId="0" borderId="12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4" fillId="0" borderId="10" xfId="1" applyBorder="1" applyAlignment="1">
      <alignment vertical="center" wrapText="1"/>
    </xf>
    <xf numFmtId="0" fontId="13" fillId="0" borderId="12" xfId="1" applyFont="1" applyBorder="1" applyAlignment="1">
      <alignment horizontal="center" vertical="center" wrapText="1"/>
    </xf>
    <xf numFmtId="177" fontId="13" fillId="0" borderId="9" xfId="1" applyNumberFormat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49" fontId="13" fillId="0" borderId="9" xfId="1" applyNumberFormat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12" fontId="13" fillId="0" borderId="9" xfId="1" applyNumberFormat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49" fontId="13" fillId="0" borderId="10" xfId="1" applyNumberFormat="1" applyFont="1" applyBorder="1" applyAlignment="1">
      <alignment horizontal="center" vertical="center" wrapText="1"/>
    </xf>
    <xf numFmtId="0" fontId="5" fillId="3" borderId="10" xfId="1" applyFont="1" applyFill="1" applyBorder="1" applyAlignment="1">
      <alignment horizontal="center" vertical="center"/>
    </xf>
    <xf numFmtId="0" fontId="13" fillId="3" borderId="10" xfId="1" applyFont="1" applyFill="1" applyBorder="1" applyAlignment="1">
      <alignment horizontal="center" vertical="center" wrapText="1"/>
    </xf>
    <xf numFmtId="0" fontId="13" fillId="0" borderId="5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177" fontId="13" fillId="0" borderId="10" xfId="1" applyNumberFormat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13" fillId="3" borderId="12" xfId="1" applyFont="1" applyFill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15" fillId="0" borderId="10" xfId="1" applyFont="1" applyFill="1" applyBorder="1" applyAlignment="1">
      <alignment horizontal="right" vertical="center"/>
    </xf>
    <xf numFmtId="0" fontId="15" fillId="0" borderId="10" xfId="1" applyFont="1" applyFill="1" applyBorder="1" applyAlignment="1">
      <alignment horizontal="right" vertical="center" wrapText="1"/>
    </xf>
    <xf numFmtId="0" fontId="4" fillId="0" borderId="10" xfId="1" applyFill="1" applyBorder="1" applyAlignment="1">
      <alignment vertical="center" wrapText="1"/>
    </xf>
    <xf numFmtId="0" fontId="4" fillId="0" borderId="10" xfId="1" applyFill="1" applyBorder="1" applyAlignment="1">
      <alignment horizontal="right" vertical="center"/>
    </xf>
    <xf numFmtId="0" fontId="4" fillId="0" borderId="10" xfId="1" applyFill="1" applyBorder="1" applyAlignment="1">
      <alignment horizontal="right" vertical="center" wrapText="1"/>
    </xf>
    <xf numFmtId="0" fontId="15" fillId="0" borderId="9" xfId="1" applyFont="1" applyFill="1" applyBorder="1" applyAlignment="1">
      <alignment horizontal="right" vertical="center" wrapText="1"/>
    </xf>
    <xf numFmtId="0" fontId="15" fillId="0" borderId="12" xfId="1" applyFont="1" applyFill="1" applyBorder="1" applyAlignment="1">
      <alignment horizontal="right" vertical="center" wrapText="1"/>
    </xf>
    <xf numFmtId="0" fontId="15" fillId="0" borderId="5" xfId="1" applyFont="1" applyFill="1" applyBorder="1" applyAlignment="1">
      <alignment horizontal="right" vertical="center" wrapText="1"/>
    </xf>
    <xf numFmtId="0" fontId="10" fillId="0" borderId="10" xfId="1" applyFont="1" applyFill="1" applyBorder="1" applyAlignment="1">
      <alignment horizontal="right" vertical="center" wrapText="1"/>
    </xf>
    <xf numFmtId="0" fontId="10" fillId="0" borderId="10" xfId="1" applyFont="1" applyFill="1" applyBorder="1" applyAlignment="1">
      <alignment horizontal="right" vertical="center"/>
    </xf>
    <xf numFmtId="0" fontId="10" fillId="0" borderId="5" xfId="1" applyFont="1" applyFill="1" applyBorder="1" applyAlignment="1">
      <alignment horizontal="right" vertical="center" wrapText="1"/>
    </xf>
    <xf numFmtId="0" fontId="10" fillId="0" borderId="12" xfId="1" applyFont="1" applyFill="1" applyBorder="1" applyAlignment="1">
      <alignment horizontal="right" vertical="center" wrapText="1"/>
    </xf>
    <xf numFmtId="0" fontId="13" fillId="0" borderId="10" xfId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179" fontId="16" fillId="0" borderId="12" xfId="0" applyNumberFormat="1" applyFont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8" fillId="0" borderId="10" xfId="0" applyFont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wrapText="1"/>
    </xf>
    <xf numFmtId="49" fontId="13" fillId="0" borderId="16" xfId="0" applyNumberFormat="1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49" fontId="7" fillId="0" borderId="16" xfId="0" applyNumberFormat="1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right" vertical="center" wrapText="1"/>
    </xf>
    <xf numFmtId="181" fontId="4" fillId="0" borderId="10" xfId="0" applyNumberFormat="1" applyFont="1" applyBorder="1" applyAlignment="1">
      <alignment horizontal="right" vertical="center" wrapText="1"/>
    </xf>
    <xf numFmtId="182" fontId="4" fillId="0" borderId="10" xfId="0" applyNumberFormat="1" applyFont="1" applyBorder="1" applyAlignment="1">
      <alignment horizontal="right" vertical="center" wrapText="1"/>
    </xf>
    <xf numFmtId="49" fontId="4" fillId="0" borderId="10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181" fontId="4" fillId="0" borderId="2" xfId="0" applyNumberFormat="1" applyFont="1" applyBorder="1" applyAlignment="1">
      <alignment horizontal="right" vertical="center" wrapText="1"/>
    </xf>
    <xf numFmtId="182" fontId="4" fillId="0" borderId="2" xfId="0" applyNumberFormat="1" applyFont="1" applyBorder="1" applyAlignment="1">
      <alignment horizontal="right" vertical="center" wrapText="1"/>
    </xf>
    <xf numFmtId="181" fontId="21" fillId="0" borderId="16" xfId="0" applyNumberFormat="1" applyFont="1" applyBorder="1" applyAlignment="1">
      <alignment horizontal="right" vertical="center"/>
    </xf>
    <xf numFmtId="0" fontId="0" fillId="0" borderId="10" xfId="0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180" fontId="15" fillId="0" borderId="16" xfId="0" applyNumberFormat="1" applyFont="1" applyFill="1" applyBorder="1" applyAlignment="1">
      <alignment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0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/>
    </xf>
    <xf numFmtId="0" fontId="0" fillId="0" borderId="10" xfId="0" applyFont="1" applyFill="1" applyBorder="1" applyAlignment="1">
      <alignment horizontal="left" vertical="center"/>
    </xf>
    <xf numFmtId="0" fontId="7" fillId="2" borderId="16" xfId="1" applyFont="1" applyFill="1" applyBorder="1" applyAlignment="1">
      <alignment horizontal="left" vertical="center" wrapText="1"/>
    </xf>
    <xf numFmtId="0" fontId="4" fillId="0" borderId="13" xfId="1" applyBorder="1" applyAlignment="1">
      <alignment horizontal="left" vertical="center" wrapText="1"/>
    </xf>
    <xf numFmtId="178" fontId="13" fillId="0" borderId="12" xfId="1" applyNumberFormat="1" applyFont="1" applyBorder="1" applyAlignment="1">
      <alignment horizontal="left" vertical="center" wrapText="1"/>
    </xf>
    <xf numFmtId="0" fontId="13" fillId="0" borderId="12" xfId="1" applyFont="1" applyBorder="1" applyAlignment="1">
      <alignment horizontal="left" vertical="center" wrapText="1"/>
    </xf>
    <xf numFmtId="0" fontId="7" fillId="0" borderId="12" xfId="1" applyFont="1" applyBorder="1" applyAlignment="1">
      <alignment horizontal="left" vertical="center" wrapText="1"/>
    </xf>
    <xf numFmtId="0" fontId="13" fillId="0" borderId="10" xfId="1" applyFont="1" applyBorder="1" applyAlignment="1">
      <alignment horizontal="left" vertical="center" wrapText="1"/>
    </xf>
    <xf numFmtId="0" fontId="13" fillId="3" borderId="10" xfId="1" applyFont="1" applyFill="1" applyBorder="1" applyAlignment="1">
      <alignment horizontal="left" vertical="center" wrapText="1"/>
    </xf>
    <xf numFmtId="0" fontId="13" fillId="0" borderId="5" xfId="1" applyFont="1" applyBorder="1" applyAlignment="1">
      <alignment horizontal="left" vertical="center" wrapText="1"/>
    </xf>
    <xf numFmtId="0" fontId="13" fillId="0" borderId="9" xfId="1" applyFont="1" applyBorder="1" applyAlignment="1">
      <alignment horizontal="left" vertical="center" wrapText="1"/>
    </xf>
    <xf numFmtId="0" fontId="4" fillId="0" borderId="10" xfId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179" fontId="16" fillId="0" borderId="16" xfId="0" applyNumberFormat="1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179" fontId="16" fillId="4" borderId="16" xfId="0" applyNumberFormat="1" applyFont="1" applyFill="1" applyBorder="1" applyAlignment="1">
      <alignment horizontal="left" vertical="center" wrapText="1"/>
    </xf>
    <xf numFmtId="0" fontId="16" fillId="0" borderId="16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/>
    </xf>
    <xf numFmtId="0" fontId="16" fillId="0" borderId="16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 wrapText="1"/>
    </xf>
    <xf numFmtId="180" fontId="13" fillId="0" borderId="16" xfId="0" applyNumberFormat="1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19" fillId="0" borderId="16" xfId="0" applyFont="1" applyBorder="1" applyAlignment="1">
      <alignment horizontal="left" vertical="center" wrapText="1"/>
    </xf>
    <xf numFmtId="181" fontId="4" fillId="0" borderId="10" xfId="0" applyNumberFormat="1" applyFont="1" applyBorder="1" applyAlignment="1">
      <alignment horizontal="left" vertical="center" wrapText="1"/>
    </xf>
    <xf numFmtId="181" fontId="4" fillId="0" borderId="2" xfId="0" applyNumberFormat="1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4" fillId="0" borderId="3" xfId="0" applyFont="1" applyBorder="1" applyAlignment="1">
      <alignment horizontal="right" vertical="center" wrapText="1"/>
    </xf>
    <xf numFmtId="181" fontId="4" fillId="0" borderId="9" xfId="0" applyNumberFormat="1" applyFont="1" applyBorder="1" applyAlignment="1">
      <alignment horizontal="left" vertical="center" wrapText="1"/>
    </xf>
    <xf numFmtId="181" fontId="4" fillId="0" borderId="16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 wrapText="1"/>
    </xf>
    <xf numFmtId="0" fontId="7" fillId="2" borderId="16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 wrapText="1"/>
    </xf>
    <xf numFmtId="0" fontId="12" fillId="0" borderId="9" xfId="1" applyFont="1" applyBorder="1" applyAlignment="1">
      <alignment horizontal="center"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left" vertical="center" wrapText="1"/>
    </xf>
    <xf numFmtId="0" fontId="3" fillId="0" borderId="6" xfId="1" applyFont="1" applyBorder="1" applyAlignment="1">
      <alignment horizontal="left" vertical="center" wrapText="1"/>
    </xf>
    <xf numFmtId="0" fontId="3" fillId="0" borderId="9" xfId="1" applyFont="1" applyBorder="1" applyAlignment="1">
      <alignment horizontal="left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3"/>
  <sheetViews>
    <sheetView tabSelected="1" zoomScale="60" zoomScaleNormal="60" workbookViewId="0">
      <selection activeCell="E31" sqref="E31:I31"/>
    </sheetView>
  </sheetViews>
  <sheetFormatPr defaultColWidth="9" defaultRowHeight="14.25" x14ac:dyDescent="0.2"/>
  <cols>
    <col min="1" max="1" width="12.5" style="1" customWidth="1"/>
    <col min="2" max="3" width="10" style="1" customWidth="1"/>
    <col min="4" max="4" width="20.125" style="1" customWidth="1"/>
    <col min="5" max="9" width="10" style="1" customWidth="1"/>
    <col min="10" max="10" width="16.125" style="1" customWidth="1"/>
    <col min="11" max="12" width="10" style="1" customWidth="1"/>
    <col min="13" max="13" width="16.75" style="1" customWidth="1"/>
    <col min="14" max="14" width="10" style="1" customWidth="1"/>
    <col min="15" max="15" width="13.125" style="1" customWidth="1"/>
    <col min="16" max="22" width="10" style="1" customWidth="1"/>
    <col min="23" max="23" width="18.5" style="108" customWidth="1"/>
    <col min="24" max="254" width="9" style="1"/>
    <col min="255" max="255" width="12.5" style="1" customWidth="1"/>
    <col min="256" max="257" width="10" style="1" customWidth="1"/>
    <col min="258" max="258" width="20.125" style="1" customWidth="1"/>
    <col min="259" max="266" width="10" style="1" customWidth="1"/>
    <col min="267" max="267" width="11.25" style="1" customWidth="1"/>
    <col min="268" max="268" width="10" style="1" customWidth="1"/>
    <col min="269" max="269" width="13.125" style="1" customWidth="1"/>
    <col min="270" max="277" width="10" style="1" customWidth="1"/>
    <col min="278" max="278" width="10.5" style="1" customWidth="1"/>
    <col min="279" max="510" width="9" style="1"/>
    <col min="511" max="511" width="12.5" style="1" customWidth="1"/>
    <col min="512" max="513" width="10" style="1" customWidth="1"/>
    <col min="514" max="514" width="20.125" style="1" customWidth="1"/>
    <col min="515" max="522" width="10" style="1" customWidth="1"/>
    <col min="523" max="523" width="11.25" style="1" customWidth="1"/>
    <col min="524" max="524" width="10" style="1" customWidth="1"/>
    <col min="525" max="525" width="13.125" style="1" customWidth="1"/>
    <col min="526" max="533" width="10" style="1" customWidth="1"/>
    <col min="534" max="534" width="10.5" style="1" customWidth="1"/>
    <col min="535" max="766" width="9" style="1"/>
    <col min="767" max="767" width="12.5" style="1" customWidth="1"/>
    <col min="768" max="769" width="10" style="1" customWidth="1"/>
    <col min="770" max="770" width="20.125" style="1" customWidth="1"/>
    <col min="771" max="778" width="10" style="1" customWidth="1"/>
    <col min="779" max="779" width="11.25" style="1" customWidth="1"/>
    <col min="780" max="780" width="10" style="1" customWidth="1"/>
    <col min="781" max="781" width="13.125" style="1" customWidth="1"/>
    <col min="782" max="789" width="10" style="1" customWidth="1"/>
    <col min="790" max="790" width="10.5" style="1" customWidth="1"/>
    <col min="791" max="1022" width="9" style="1"/>
    <col min="1023" max="1023" width="12.5" style="1" customWidth="1"/>
    <col min="1024" max="1025" width="10" style="1" customWidth="1"/>
    <col min="1026" max="1026" width="20.125" style="1" customWidth="1"/>
    <col min="1027" max="1034" width="10" style="1" customWidth="1"/>
    <col min="1035" max="1035" width="11.25" style="1" customWidth="1"/>
    <col min="1036" max="1036" width="10" style="1" customWidth="1"/>
    <col min="1037" max="1037" width="13.125" style="1" customWidth="1"/>
    <col min="1038" max="1045" width="10" style="1" customWidth="1"/>
    <col min="1046" max="1046" width="10.5" style="1" customWidth="1"/>
    <col min="1047" max="1278" width="9" style="1"/>
    <col min="1279" max="1279" width="12.5" style="1" customWidth="1"/>
    <col min="1280" max="1281" width="10" style="1" customWidth="1"/>
    <col min="1282" max="1282" width="20.125" style="1" customWidth="1"/>
    <col min="1283" max="1290" width="10" style="1" customWidth="1"/>
    <col min="1291" max="1291" width="11.25" style="1" customWidth="1"/>
    <col min="1292" max="1292" width="10" style="1" customWidth="1"/>
    <col min="1293" max="1293" width="13.125" style="1" customWidth="1"/>
    <col min="1294" max="1301" width="10" style="1" customWidth="1"/>
    <col min="1302" max="1302" width="10.5" style="1" customWidth="1"/>
    <col min="1303" max="1534" width="9" style="1"/>
    <col min="1535" max="1535" width="12.5" style="1" customWidth="1"/>
    <col min="1536" max="1537" width="10" style="1" customWidth="1"/>
    <col min="1538" max="1538" width="20.125" style="1" customWidth="1"/>
    <col min="1539" max="1546" width="10" style="1" customWidth="1"/>
    <col min="1547" max="1547" width="11.25" style="1" customWidth="1"/>
    <col min="1548" max="1548" width="10" style="1" customWidth="1"/>
    <col min="1549" max="1549" width="13.125" style="1" customWidth="1"/>
    <col min="1550" max="1557" width="10" style="1" customWidth="1"/>
    <col min="1558" max="1558" width="10.5" style="1" customWidth="1"/>
    <col min="1559" max="1790" width="9" style="1"/>
    <col min="1791" max="1791" width="12.5" style="1" customWidth="1"/>
    <col min="1792" max="1793" width="10" style="1" customWidth="1"/>
    <col min="1794" max="1794" width="20.125" style="1" customWidth="1"/>
    <col min="1795" max="1802" width="10" style="1" customWidth="1"/>
    <col min="1803" max="1803" width="11.25" style="1" customWidth="1"/>
    <col min="1804" max="1804" width="10" style="1" customWidth="1"/>
    <col min="1805" max="1805" width="13.125" style="1" customWidth="1"/>
    <col min="1806" max="1813" width="10" style="1" customWidth="1"/>
    <col min="1814" max="1814" width="10.5" style="1" customWidth="1"/>
    <col min="1815" max="2046" width="9" style="1"/>
    <col min="2047" max="2047" width="12.5" style="1" customWidth="1"/>
    <col min="2048" max="2049" width="10" style="1" customWidth="1"/>
    <col min="2050" max="2050" width="20.125" style="1" customWidth="1"/>
    <col min="2051" max="2058" width="10" style="1" customWidth="1"/>
    <col min="2059" max="2059" width="11.25" style="1" customWidth="1"/>
    <col min="2060" max="2060" width="10" style="1" customWidth="1"/>
    <col min="2061" max="2061" width="13.125" style="1" customWidth="1"/>
    <col min="2062" max="2069" width="10" style="1" customWidth="1"/>
    <col min="2070" max="2070" width="10.5" style="1" customWidth="1"/>
    <col min="2071" max="2302" width="9" style="1"/>
    <col min="2303" max="2303" width="12.5" style="1" customWidth="1"/>
    <col min="2304" max="2305" width="10" style="1" customWidth="1"/>
    <col min="2306" max="2306" width="20.125" style="1" customWidth="1"/>
    <col min="2307" max="2314" width="10" style="1" customWidth="1"/>
    <col min="2315" max="2315" width="11.25" style="1" customWidth="1"/>
    <col min="2316" max="2316" width="10" style="1" customWidth="1"/>
    <col min="2317" max="2317" width="13.125" style="1" customWidth="1"/>
    <col min="2318" max="2325" width="10" style="1" customWidth="1"/>
    <col min="2326" max="2326" width="10.5" style="1" customWidth="1"/>
    <col min="2327" max="2558" width="9" style="1"/>
    <col min="2559" max="2559" width="12.5" style="1" customWidth="1"/>
    <col min="2560" max="2561" width="10" style="1" customWidth="1"/>
    <col min="2562" max="2562" width="20.125" style="1" customWidth="1"/>
    <col min="2563" max="2570" width="10" style="1" customWidth="1"/>
    <col min="2571" max="2571" width="11.25" style="1" customWidth="1"/>
    <col min="2572" max="2572" width="10" style="1" customWidth="1"/>
    <col min="2573" max="2573" width="13.125" style="1" customWidth="1"/>
    <col min="2574" max="2581" width="10" style="1" customWidth="1"/>
    <col min="2582" max="2582" width="10.5" style="1" customWidth="1"/>
    <col min="2583" max="2814" width="9" style="1"/>
    <col min="2815" max="2815" width="12.5" style="1" customWidth="1"/>
    <col min="2816" max="2817" width="10" style="1" customWidth="1"/>
    <col min="2818" max="2818" width="20.125" style="1" customWidth="1"/>
    <col min="2819" max="2826" width="10" style="1" customWidth="1"/>
    <col min="2827" max="2827" width="11.25" style="1" customWidth="1"/>
    <col min="2828" max="2828" width="10" style="1" customWidth="1"/>
    <col min="2829" max="2829" width="13.125" style="1" customWidth="1"/>
    <col min="2830" max="2837" width="10" style="1" customWidth="1"/>
    <col min="2838" max="2838" width="10.5" style="1" customWidth="1"/>
    <col min="2839" max="3070" width="9" style="1"/>
    <col min="3071" max="3071" width="12.5" style="1" customWidth="1"/>
    <col min="3072" max="3073" width="10" style="1" customWidth="1"/>
    <col min="3074" max="3074" width="20.125" style="1" customWidth="1"/>
    <col min="3075" max="3082" width="10" style="1" customWidth="1"/>
    <col min="3083" max="3083" width="11.25" style="1" customWidth="1"/>
    <col min="3084" max="3084" width="10" style="1" customWidth="1"/>
    <col min="3085" max="3085" width="13.125" style="1" customWidth="1"/>
    <col min="3086" max="3093" width="10" style="1" customWidth="1"/>
    <col min="3094" max="3094" width="10.5" style="1" customWidth="1"/>
    <col min="3095" max="3326" width="9" style="1"/>
    <col min="3327" max="3327" width="12.5" style="1" customWidth="1"/>
    <col min="3328" max="3329" width="10" style="1" customWidth="1"/>
    <col min="3330" max="3330" width="20.125" style="1" customWidth="1"/>
    <col min="3331" max="3338" width="10" style="1" customWidth="1"/>
    <col min="3339" max="3339" width="11.25" style="1" customWidth="1"/>
    <col min="3340" max="3340" width="10" style="1" customWidth="1"/>
    <col min="3341" max="3341" width="13.125" style="1" customWidth="1"/>
    <col min="3342" max="3349" width="10" style="1" customWidth="1"/>
    <col min="3350" max="3350" width="10.5" style="1" customWidth="1"/>
    <col min="3351" max="3582" width="9" style="1"/>
    <col min="3583" max="3583" width="12.5" style="1" customWidth="1"/>
    <col min="3584" max="3585" width="10" style="1" customWidth="1"/>
    <col min="3586" max="3586" width="20.125" style="1" customWidth="1"/>
    <col min="3587" max="3594" width="10" style="1" customWidth="1"/>
    <col min="3595" max="3595" width="11.25" style="1" customWidth="1"/>
    <col min="3596" max="3596" width="10" style="1" customWidth="1"/>
    <col min="3597" max="3597" width="13.125" style="1" customWidth="1"/>
    <col min="3598" max="3605" width="10" style="1" customWidth="1"/>
    <col min="3606" max="3606" width="10.5" style="1" customWidth="1"/>
    <col min="3607" max="3838" width="9" style="1"/>
    <col min="3839" max="3839" width="12.5" style="1" customWidth="1"/>
    <col min="3840" max="3841" width="10" style="1" customWidth="1"/>
    <col min="3842" max="3842" width="20.125" style="1" customWidth="1"/>
    <col min="3843" max="3850" width="10" style="1" customWidth="1"/>
    <col min="3851" max="3851" width="11.25" style="1" customWidth="1"/>
    <col min="3852" max="3852" width="10" style="1" customWidth="1"/>
    <col min="3853" max="3853" width="13.125" style="1" customWidth="1"/>
    <col min="3854" max="3861" width="10" style="1" customWidth="1"/>
    <col min="3862" max="3862" width="10.5" style="1" customWidth="1"/>
    <col min="3863" max="4094" width="9" style="1"/>
    <col min="4095" max="4095" width="12.5" style="1" customWidth="1"/>
    <col min="4096" max="4097" width="10" style="1" customWidth="1"/>
    <col min="4098" max="4098" width="20.125" style="1" customWidth="1"/>
    <col min="4099" max="4106" width="10" style="1" customWidth="1"/>
    <col min="4107" max="4107" width="11.25" style="1" customWidth="1"/>
    <col min="4108" max="4108" width="10" style="1" customWidth="1"/>
    <col min="4109" max="4109" width="13.125" style="1" customWidth="1"/>
    <col min="4110" max="4117" width="10" style="1" customWidth="1"/>
    <col min="4118" max="4118" width="10.5" style="1" customWidth="1"/>
    <col min="4119" max="4350" width="9" style="1"/>
    <col min="4351" max="4351" width="12.5" style="1" customWidth="1"/>
    <col min="4352" max="4353" width="10" style="1" customWidth="1"/>
    <col min="4354" max="4354" width="20.125" style="1" customWidth="1"/>
    <col min="4355" max="4362" width="10" style="1" customWidth="1"/>
    <col min="4363" max="4363" width="11.25" style="1" customWidth="1"/>
    <col min="4364" max="4364" width="10" style="1" customWidth="1"/>
    <col min="4365" max="4365" width="13.125" style="1" customWidth="1"/>
    <col min="4366" max="4373" width="10" style="1" customWidth="1"/>
    <col min="4374" max="4374" width="10.5" style="1" customWidth="1"/>
    <col min="4375" max="4606" width="9" style="1"/>
    <col min="4607" max="4607" width="12.5" style="1" customWidth="1"/>
    <col min="4608" max="4609" width="10" style="1" customWidth="1"/>
    <col min="4610" max="4610" width="20.125" style="1" customWidth="1"/>
    <col min="4611" max="4618" width="10" style="1" customWidth="1"/>
    <col min="4619" max="4619" width="11.25" style="1" customWidth="1"/>
    <col min="4620" max="4620" width="10" style="1" customWidth="1"/>
    <col min="4621" max="4621" width="13.125" style="1" customWidth="1"/>
    <col min="4622" max="4629" width="10" style="1" customWidth="1"/>
    <col min="4630" max="4630" width="10.5" style="1" customWidth="1"/>
    <col min="4631" max="4862" width="9" style="1"/>
    <col min="4863" max="4863" width="12.5" style="1" customWidth="1"/>
    <col min="4864" max="4865" width="10" style="1" customWidth="1"/>
    <col min="4866" max="4866" width="20.125" style="1" customWidth="1"/>
    <col min="4867" max="4874" width="10" style="1" customWidth="1"/>
    <col min="4875" max="4875" width="11.25" style="1" customWidth="1"/>
    <col min="4876" max="4876" width="10" style="1" customWidth="1"/>
    <col min="4877" max="4877" width="13.125" style="1" customWidth="1"/>
    <col min="4878" max="4885" width="10" style="1" customWidth="1"/>
    <col min="4886" max="4886" width="10.5" style="1" customWidth="1"/>
    <col min="4887" max="5118" width="9" style="1"/>
    <col min="5119" max="5119" width="12.5" style="1" customWidth="1"/>
    <col min="5120" max="5121" width="10" style="1" customWidth="1"/>
    <col min="5122" max="5122" width="20.125" style="1" customWidth="1"/>
    <col min="5123" max="5130" width="10" style="1" customWidth="1"/>
    <col min="5131" max="5131" width="11.25" style="1" customWidth="1"/>
    <col min="5132" max="5132" width="10" style="1" customWidth="1"/>
    <col min="5133" max="5133" width="13.125" style="1" customWidth="1"/>
    <col min="5134" max="5141" width="10" style="1" customWidth="1"/>
    <col min="5142" max="5142" width="10.5" style="1" customWidth="1"/>
    <col min="5143" max="5374" width="9" style="1"/>
    <col min="5375" max="5375" width="12.5" style="1" customWidth="1"/>
    <col min="5376" max="5377" width="10" style="1" customWidth="1"/>
    <col min="5378" max="5378" width="20.125" style="1" customWidth="1"/>
    <col min="5379" max="5386" width="10" style="1" customWidth="1"/>
    <col min="5387" max="5387" width="11.25" style="1" customWidth="1"/>
    <col min="5388" max="5388" width="10" style="1" customWidth="1"/>
    <col min="5389" max="5389" width="13.125" style="1" customWidth="1"/>
    <col min="5390" max="5397" width="10" style="1" customWidth="1"/>
    <col min="5398" max="5398" width="10.5" style="1" customWidth="1"/>
    <col min="5399" max="5630" width="9" style="1"/>
    <col min="5631" max="5631" width="12.5" style="1" customWidth="1"/>
    <col min="5632" max="5633" width="10" style="1" customWidth="1"/>
    <col min="5634" max="5634" width="20.125" style="1" customWidth="1"/>
    <col min="5635" max="5642" width="10" style="1" customWidth="1"/>
    <col min="5643" max="5643" width="11.25" style="1" customWidth="1"/>
    <col min="5644" max="5644" width="10" style="1" customWidth="1"/>
    <col min="5645" max="5645" width="13.125" style="1" customWidth="1"/>
    <col min="5646" max="5653" width="10" style="1" customWidth="1"/>
    <col min="5654" max="5654" width="10.5" style="1" customWidth="1"/>
    <col min="5655" max="5886" width="9" style="1"/>
    <col min="5887" max="5887" width="12.5" style="1" customWidth="1"/>
    <col min="5888" max="5889" width="10" style="1" customWidth="1"/>
    <col min="5890" max="5890" width="20.125" style="1" customWidth="1"/>
    <col min="5891" max="5898" width="10" style="1" customWidth="1"/>
    <col min="5899" max="5899" width="11.25" style="1" customWidth="1"/>
    <col min="5900" max="5900" width="10" style="1" customWidth="1"/>
    <col min="5901" max="5901" width="13.125" style="1" customWidth="1"/>
    <col min="5902" max="5909" width="10" style="1" customWidth="1"/>
    <col min="5910" max="5910" width="10.5" style="1" customWidth="1"/>
    <col min="5911" max="6142" width="9" style="1"/>
    <col min="6143" max="6143" width="12.5" style="1" customWidth="1"/>
    <col min="6144" max="6145" width="10" style="1" customWidth="1"/>
    <col min="6146" max="6146" width="20.125" style="1" customWidth="1"/>
    <col min="6147" max="6154" width="10" style="1" customWidth="1"/>
    <col min="6155" max="6155" width="11.25" style="1" customWidth="1"/>
    <col min="6156" max="6156" width="10" style="1" customWidth="1"/>
    <col min="6157" max="6157" width="13.125" style="1" customWidth="1"/>
    <col min="6158" max="6165" width="10" style="1" customWidth="1"/>
    <col min="6166" max="6166" width="10.5" style="1" customWidth="1"/>
    <col min="6167" max="6398" width="9" style="1"/>
    <col min="6399" max="6399" width="12.5" style="1" customWidth="1"/>
    <col min="6400" max="6401" width="10" style="1" customWidth="1"/>
    <col min="6402" max="6402" width="20.125" style="1" customWidth="1"/>
    <col min="6403" max="6410" width="10" style="1" customWidth="1"/>
    <col min="6411" max="6411" width="11.25" style="1" customWidth="1"/>
    <col min="6412" max="6412" width="10" style="1" customWidth="1"/>
    <col min="6413" max="6413" width="13.125" style="1" customWidth="1"/>
    <col min="6414" max="6421" width="10" style="1" customWidth="1"/>
    <col min="6422" max="6422" width="10.5" style="1" customWidth="1"/>
    <col min="6423" max="6654" width="9" style="1"/>
    <col min="6655" max="6655" width="12.5" style="1" customWidth="1"/>
    <col min="6656" max="6657" width="10" style="1" customWidth="1"/>
    <col min="6658" max="6658" width="20.125" style="1" customWidth="1"/>
    <col min="6659" max="6666" width="10" style="1" customWidth="1"/>
    <col min="6667" max="6667" width="11.25" style="1" customWidth="1"/>
    <col min="6668" max="6668" width="10" style="1" customWidth="1"/>
    <col min="6669" max="6669" width="13.125" style="1" customWidth="1"/>
    <col min="6670" max="6677" width="10" style="1" customWidth="1"/>
    <col min="6678" max="6678" width="10.5" style="1" customWidth="1"/>
    <col min="6679" max="6910" width="9" style="1"/>
    <col min="6911" max="6911" width="12.5" style="1" customWidth="1"/>
    <col min="6912" max="6913" width="10" style="1" customWidth="1"/>
    <col min="6914" max="6914" width="20.125" style="1" customWidth="1"/>
    <col min="6915" max="6922" width="10" style="1" customWidth="1"/>
    <col min="6923" max="6923" width="11.25" style="1" customWidth="1"/>
    <col min="6924" max="6924" width="10" style="1" customWidth="1"/>
    <col min="6925" max="6925" width="13.125" style="1" customWidth="1"/>
    <col min="6926" max="6933" width="10" style="1" customWidth="1"/>
    <col min="6934" max="6934" width="10.5" style="1" customWidth="1"/>
    <col min="6935" max="7166" width="9" style="1"/>
    <col min="7167" max="7167" width="12.5" style="1" customWidth="1"/>
    <col min="7168" max="7169" width="10" style="1" customWidth="1"/>
    <col min="7170" max="7170" width="20.125" style="1" customWidth="1"/>
    <col min="7171" max="7178" width="10" style="1" customWidth="1"/>
    <col min="7179" max="7179" width="11.25" style="1" customWidth="1"/>
    <col min="7180" max="7180" width="10" style="1" customWidth="1"/>
    <col min="7181" max="7181" width="13.125" style="1" customWidth="1"/>
    <col min="7182" max="7189" width="10" style="1" customWidth="1"/>
    <col min="7190" max="7190" width="10.5" style="1" customWidth="1"/>
    <col min="7191" max="7422" width="9" style="1"/>
    <col min="7423" max="7423" width="12.5" style="1" customWidth="1"/>
    <col min="7424" max="7425" width="10" style="1" customWidth="1"/>
    <col min="7426" max="7426" width="20.125" style="1" customWidth="1"/>
    <col min="7427" max="7434" width="10" style="1" customWidth="1"/>
    <col min="7435" max="7435" width="11.25" style="1" customWidth="1"/>
    <col min="7436" max="7436" width="10" style="1" customWidth="1"/>
    <col min="7437" max="7437" width="13.125" style="1" customWidth="1"/>
    <col min="7438" max="7445" width="10" style="1" customWidth="1"/>
    <col min="7446" max="7446" width="10.5" style="1" customWidth="1"/>
    <col min="7447" max="7678" width="9" style="1"/>
    <col min="7679" max="7679" width="12.5" style="1" customWidth="1"/>
    <col min="7680" max="7681" width="10" style="1" customWidth="1"/>
    <col min="7682" max="7682" width="20.125" style="1" customWidth="1"/>
    <col min="7683" max="7690" width="10" style="1" customWidth="1"/>
    <col min="7691" max="7691" width="11.25" style="1" customWidth="1"/>
    <col min="7692" max="7692" width="10" style="1" customWidth="1"/>
    <col min="7693" max="7693" width="13.125" style="1" customWidth="1"/>
    <col min="7694" max="7701" width="10" style="1" customWidth="1"/>
    <col min="7702" max="7702" width="10.5" style="1" customWidth="1"/>
    <col min="7703" max="7934" width="9" style="1"/>
    <col min="7935" max="7935" width="12.5" style="1" customWidth="1"/>
    <col min="7936" max="7937" width="10" style="1" customWidth="1"/>
    <col min="7938" max="7938" width="20.125" style="1" customWidth="1"/>
    <col min="7939" max="7946" width="10" style="1" customWidth="1"/>
    <col min="7947" max="7947" width="11.25" style="1" customWidth="1"/>
    <col min="7948" max="7948" width="10" style="1" customWidth="1"/>
    <col min="7949" max="7949" width="13.125" style="1" customWidth="1"/>
    <col min="7950" max="7957" width="10" style="1" customWidth="1"/>
    <col min="7958" max="7958" width="10.5" style="1" customWidth="1"/>
    <col min="7959" max="8190" width="9" style="1"/>
    <col min="8191" max="8191" width="12.5" style="1" customWidth="1"/>
    <col min="8192" max="8193" width="10" style="1" customWidth="1"/>
    <col min="8194" max="8194" width="20.125" style="1" customWidth="1"/>
    <col min="8195" max="8202" width="10" style="1" customWidth="1"/>
    <col min="8203" max="8203" width="11.25" style="1" customWidth="1"/>
    <col min="8204" max="8204" width="10" style="1" customWidth="1"/>
    <col min="8205" max="8205" width="13.125" style="1" customWidth="1"/>
    <col min="8206" max="8213" width="10" style="1" customWidth="1"/>
    <col min="8214" max="8214" width="10.5" style="1" customWidth="1"/>
    <col min="8215" max="8446" width="9" style="1"/>
    <col min="8447" max="8447" width="12.5" style="1" customWidth="1"/>
    <col min="8448" max="8449" width="10" style="1" customWidth="1"/>
    <col min="8450" max="8450" width="20.125" style="1" customWidth="1"/>
    <col min="8451" max="8458" width="10" style="1" customWidth="1"/>
    <col min="8459" max="8459" width="11.25" style="1" customWidth="1"/>
    <col min="8460" max="8460" width="10" style="1" customWidth="1"/>
    <col min="8461" max="8461" width="13.125" style="1" customWidth="1"/>
    <col min="8462" max="8469" width="10" style="1" customWidth="1"/>
    <col min="8470" max="8470" width="10.5" style="1" customWidth="1"/>
    <col min="8471" max="8702" width="9" style="1"/>
    <col min="8703" max="8703" width="12.5" style="1" customWidth="1"/>
    <col min="8704" max="8705" width="10" style="1" customWidth="1"/>
    <col min="8706" max="8706" width="20.125" style="1" customWidth="1"/>
    <col min="8707" max="8714" width="10" style="1" customWidth="1"/>
    <col min="8715" max="8715" width="11.25" style="1" customWidth="1"/>
    <col min="8716" max="8716" width="10" style="1" customWidth="1"/>
    <col min="8717" max="8717" width="13.125" style="1" customWidth="1"/>
    <col min="8718" max="8725" width="10" style="1" customWidth="1"/>
    <col min="8726" max="8726" width="10.5" style="1" customWidth="1"/>
    <col min="8727" max="8958" width="9" style="1"/>
    <col min="8959" max="8959" width="12.5" style="1" customWidth="1"/>
    <col min="8960" max="8961" width="10" style="1" customWidth="1"/>
    <col min="8962" max="8962" width="20.125" style="1" customWidth="1"/>
    <col min="8963" max="8970" width="10" style="1" customWidth="1"/>
    <col min="8971" max="8971" width="11.25" style="1" customWidth="1"/>
    <col min="8972" max="8972" width="10" style="1" customWidth="1"/>
    <col min="8973" max="8973" width="13.125" style="1" customWidth="1"/>
    <col min="8974" max="8981" width="10" style="1" customWidth="1"/>
    <col min="8982" max="8982" width="10.5" style="1" customWidth="1"/>
    <col min="8983" max="9214" width="9" style="1"/>
    <col min="9215" max="9215" width="12.5" style="1" customWidth="1"/>
    <col min="9216" max="9217" width="10" style="1" customWidth="1"/>
    <col min="9218" max="9218" width="20.125" style="1" customWidth="1"/>
    <col min="9219" max="9226" width="10" style="1" customWidth="1"/>
    <col min="9227" max="9227" width="11.25" style="1" customWidth="1"/>
    <col min="9228" max="9228" width="10" style="1" customWidth="1"/>
    <col min="9229" max="9229" width="13.125" style="1" customWidth="1"/>
    <col min="9230" max="9237" width="10" style="1" customWidth="1"/>
    <col min="9238" max="9238" width="10.5" style="1" customWidth="1"/>
    <col min="9239" max="9470" width="9" style="1"/>
    <col min="9471" max="9471" width="12.5" style="1" customWidth="1"/>
    <col min="9472" max="9473" width="10" style="1" customWidth="1"/>
    <col min="9474" max="9474" width="20.125" style="1" customWidth="1"/>
    <col min="9475" max="9482" width="10" style="1" customWidth="1"/>
    <col min="9483" max="9483" width="11.25" style="1" customWidth="1"/>
    <col min="9484" max="9484" width="10" style="1" customWidth="1"/>
    <col min="9485" max="9485" width="13.125" style="1" customWidth="1"/>
    <col min="9486" max="9493" width="10" style="1" customWidth="1"/>
    <col min="9494" max="9494" width="10.5" style="1" customWidth="1"/>
    <col min="9495" max="9726" width="9" style="1"/>
    <col min="9727" max="9727" width="12.5" style="1" customWidth="1"/>
    <col min="9728" max="9729" width="10" style="1" customWidth="1"/>
    <col min="9730" max="9730" width="20.125" style="1" customWidth="1"/>
    <col min="9731" max="9738" width="10" style="1" customWidth="1"/>
    <col min="9739" max="9739" width="11.25" style="1" customWidth="1"/>
    <col min="9740" max="9740" width="10" style="1" customWidth="1"/>
    <col min="9741" max="9741" width="13.125" style="1" customWidth="1"/>
    <col min="9742" max="9749" width="10" style="1" customWidth="1"/>
    <col min="9750" max="9750" width="10.5" style="1" customWidth="1"/>
    <col min="9751" max="9982" width="9" style="1"/>
    <col min="9983" max="9983" width="12.5" style="1" customWidth="1"/>
    <col min="9984" max="9985" width="10" style="1" customWidth="1"/>
    <col min="9986" max="9986" width="20.125" style="1" customWidth="1"/>
    <col min="9987" max="9994" width="10" style="1" customWidth="1"/>
    <col min="9995" max="9995" width="11.25" style="1" customWidth="1"/>
    <col min="9996" max="9996" width="10" style="1" customWidth="1"/>
    <col min="9997" max="9997" width="13.125" style="1" customWidth="1"/>
    <col min="9998" max="10005" width="10" style="1" customWidth="1"/>
    <col min="10006" max="10006" width="10.5" style="1" customWidth="1"/>
    <col min="10007" max="10238" width="9" style="1"/>
    <col min="10239" max="10239" width="12.5" style="1" customWidth="1"/>
    <col min="10240" max="10241" width="10" style="1" customWidth="1"/>
    <col min="10242" max="10242" width="20.125" style="1" customWidth="1"/>
    <col min="10243" max="10250" width="10" style="1" customWidth="1"/>
    <col min="10251" max="10251" width="11.25" style="1" customWidth="1"/>
    <col min="10252" max="10252" width="10" style="1" customWidth="1"/>
    <col min="10253" max="10253" width="13.125" style="1" customWidth="1"/>
    <col min="10254" max="10261" width="10" style="1" customWidth="1"/>
    <col min="10262" max="10262" width="10.5" style="1" customWidth="1"/>
    <col min="10263" max="10494" width="9" style="1"/>
    <col min="10495" max="10495" width="12.5" style="1" customWidth="1"/>
    <col min="10496" max="10497" width="10" style="1" customWidth="1"/>
    <col min="10498" max="10498" width="20.125" style="1" customWidth="1"/>
    <col min="10499" max="10506" width="10" style="1" customWidth="1"/>
    <col min="10507" max="10507" width="11.25" style="1" customWidth="1"/>
    <col min="10508" max="10508" width="10" style="1" customWidth="1"/>
    <col min="10509" max="10509" width="13.125" style="1" customWidth="1"/>
    <col min="10510" max="10517" width="10" style="1" customWidth="1"/>
    <col min="10518" max="10518" width="10.5" style="1" customWidth="1"/>
    <col min="10519" max="10750" width="9" style="1"/>
    <col min="10751" max="10751" width="12.5" style="1" customWidth="1"/>
    <col min="10752" max="10753" width="10" style="1" customWidth="1"/>
    <col min="10754" max="10754" width="20.125" style="1" customWidth="1"/>
    <col min="10755" max="10762" width="10" style="1" customWidth="1"/>
    <col min="10763" max="10763" width="11.25" style="1" customWidth="1"/>
    <col min="10764" max="10764" width="10" style="1" customWidth="1"/>
    <col min="10765" max="10765" width="13.125" style="1" customWidth="1"/>
    <col min="10766" max="10773" width="10" style="1" customWidth="1"/>
    <col min="10774" max="10774" width="10.5" style="1" customWidth="1"/>
    <col min="10775" max="11006" width="9" style="1"/>
    <col min="11007" max="11007" width="12.5" style="1" customWidth="1"/>
    <col min="11008" max="11009" width="10" style="1" customWidth="1"/>
    <col min="11010" max="11010" width="20.125" style="1" customWidth="1"/>
    <col min="11011" max="11018" width="10" style="1" customWidth="1"/>
    <col min="11019" max="11019" width="11.25" style="1" customWidth="1"/>
    <col min="11020" max="11020" width="10" style="1" customWidth="1"/>
    <col min="11021" max="11021" width="13.125" style="1" customWidth="1"/>
    <col min="11022" max="11029" width="10" style="1" customWidth="1"/>
    <col min="11030" max="11030" width="10.5" style="1" customWidth="1"/>
    <col min="11031" max="11262" width="9" style="1"/>
    <col min="11263" max="11263" width="12.5" style="1" customWidth="1"/>
    <col min="11264" max="11265" width="10" style="1" customWidth="1"/>
    <col min="11266" max="11266" width="20.125" style="1" customWidth="1"/>
    <col min="11267" max="11274" width="10" style="1" customWidth="1"/>
    <col min="11275" max="11275" width="11.25" style="1" customWidth="1"/>
    <col min="11276" max="11276" width="10" style="1" customWidth="1"/>
    <col min="11277" max="11277" width="13.125" style="1" customWidth="1"/>
    <col min="11278" max="11285" width="10" style="1" customWidth="1"/>
    <col min="11286" max="11286" width="10.5" style="1" customWidth="1"/>
    <col min="11287" max="11518" width="9" style="1"/>
    <col min="11519" max="11519" width="12.5" style="1" customWidth="1"/>
    <col min="11520" max="11521" width="10" style="1" customWidth="1"/>
    <col min="11522" max="11522" width="20.125" style="1" customWidth="1"/>
    <col min="11523" max="11530" width="10" style="1" customWidth="1"/>
    <col min="11531" max="11531" width="11.25" style="1" customWidth="1"/>
    <col min="11532" max="11532" width="10" style="1" customWidth="1"/>
    <col min="11533" max="11533" width="13.125" style="1" customWidth="1"/>
    <col min="11534" max="11541" width="10" style="1" customWidth="1"/>
    <col min="11542" max="11542" width="10.5" style="1" customWidth="1"/>
    <col min="11543" max="11774" width="9" style="1"/>
    <col min="11775" max="11775" width="12.5" style="1" customWidth="1"/>
    <col min="11776" max="11777" width="10" style="1" customWidth="1"/>
    <col min="11778" max="11778" width="20.125" style="1" customWidth="1"/>
    <col min="11779" max="11786" width="10" style="1" customWidth="1"/>
    <col min="11787" max="11787" width="11.25" style="1" customWidth="1"/>
    <col min="11788" max="11788" width="10" style="1" customWidth="1"/>
    <col min="11789" max="11789" width="13.125" style="1" customWidth="1"/>
    <col min="11790" max="11797" width="10" style="1" customWidth="1"/>
    <col min="11798" max="11798" width="10.5" style="1" customWidth="1"/>
    <col min="11799" max="12030" width="9" style="1"/>
    <col min="12031" max="12031" width="12.5" style="1" customWidth="1"/>
    <col min="12032" max="12033" width="10" style="1" customWidth="1"/>
    <col min="12034" max="12034" width="20.125" style="1" customWidth="1"/>
    <col min="12035" max="12042" width="10" style="1" customWidth="1"/>
    <col min="12043" max="12043" width="11.25" style="1" customWidth="1"/>
    <col min="12044" max="12044" width="10" style="1" customWidth="1"/>
    <col min="12045" max="12045" width="13.125" style="1" customWidth="1"/>
    <col min="12046" max="12053" width="10" style="1" customWidth="1"/>
    <col min="12054" max="12054" width="10.5" style="1" customWidth="1"/>
    <col min="12055" max="12286" width="9" style="1"/>
    <col min="12287" max="12287" width="12.5" style="1" customWidth="1"/>
    <col min="12288" max="12289" width="10" style="1" customWidth="1"/>
    <col min="12290" max="12290" width="20.125" style="1" customWidth="1"/>
    <col min="12291" max="12298" width="10" style="1" customWidth="1"/>
    <col min="12299" max="12299" width="11.25" style="1" customWidth="1"/>
    <col min="12300" max="12300" width="10" style="1" customWidth="1"/>
    <col min="12301" max="12301" width="13.125" style="1" customWidth="1"/>
    <col min="12302" max="12309" width="10" style="1" customWidth="1"/>
    <col min="12310" max="12310" width="10.5" style="1" customWidth="1"/>
    <col min="12311" max="12542" width="9" style="1"/>
    <col min="12543" max="12543" width="12.5" style="1" customWidth="1"/>
    <col min="12544" max="12545" width="10" style="1" customWidth="1"/>
    <col min="12546" max="12546" width="20.125" style="1" customWidth="1"/>
    <col min="12547" max="12554" width="10" style="1" customWidth="1"/>
    <col min="12555" max="12555" width="11.25" style="1" customWidth="1"/>
    <col min="12556" max="12556" width="10" style="1" customWidth="1"/>
    <col min="12557" max="12557" width="13.125" style="1" customWidth="1"/>
    <col min="12558" max="12565" width="10" style="1" customWidth="1"/>
    <col min="12566" max="12566" width="10.5" style="1" customWidth="1"/>
    <col min="12567" max="12798" width="9" style="1"/>
    <col min="12799" max="12799" width="12.5" style="1" customWidth="1"/>
    <col min="12800" max="12801" width="10" style="1" customWidth="1"/>
    <col min="12802" max="12802" width="20.125" style="1" customWidth="1"/>
    <col min="12803" max="12810" width="10" style="1" customWidth="1"/>
    <col min="12811" max="12811" width="11.25" style="1" customWidth="1"/>
    <col min="12812" max="12812" width="10" style="1" customWidth="1"/>
    <col min="12813" max="12813" width="13.125" style="1" customWidth="1"/>
    <col min="12814" max="12821" width="10" style="1" customWidth="1"/>
    <col min="12822" max="12822" width="10.5" style="1" customWidth="1"/>
    <col min="12823" max="13054" width="9" style="1"/>
    <col min="13055" max="13055" width="12.5" style="1" customWidth="1"/>
    <col min="13056" max="13057" width="10" style="1" customWidth="1"/>
    <col min="13058" max="13058" width="20.125" style="1" customWidth="1"/>
    <col min="13059" max="13066" width="10" style="1" customWidth="1"/>
    <col min="13067" max="13067" width="11.25" style="1" customWidth="1"/>
    <col min="13068" max="13068" width="10" style="1" customWidth="1"/>
    <col min="13069" max="13069" width="13.125" style="1" customWidth="1"/>
    <col min="13070" max="13077" width="10" style="1" customWidth="1"/>
    <col min="13078" max="13078" width="10.5" style="1" customWidth="1"/>
    <col min="13079" max="13310" width="9" style="1"/>
    <col min="13311" max="13311" width="12.5" style="1" customWidth="1"/>
    <col min="13312" max="13313" width="10" style="1" customWidth="1"/>
    <col min="13314" max="13314" width="20.125" style="1" customWidth="1"/>
    <col min="13315" max="13322" width="10" style="1" customWidth="1"/>
    <col min="13323" max="13323" width="11.25" style="1" customWidth="1"/>
    <col min="13324" max="13324" width="10" style="1" customWidth="1"/>
    <col min="13325" max="13325" width="13.125" style="1" customWidth="1"/>
    <col min="13326" max="13333" width="10" style="1" customWidth="1"/>
    <col min="13334" max="13334" width="10.5" style="1" customWidth="1"/>
    <col min="13335" max="13566" width="9" style="1"/>
    <col min="13567" max="13567" width="12.5" style="1" customWidth="1"/>
    <col min="13568" max="13569" width="10" style="1" customWidth="1"/>
    <col min="13570" max="13570" width="20.125" style="1" customWidth="1"/>
    <col min="13571" max="13578" width="10" style="1" customWidth="1"/>
    <col min="13579" max="13579" width="11.25" style="1" customWidth="1"/>
    <col min="13580" max="13580" width="10" style="1" customWidth="1"/>
    <col min="13581" max="13581" width="13.125" style="1" customWidth="1"/>
    <col min="13582" max="13589" width="10" style="1" customWidth="1"/>
    <col min="13590" max="13590" width="10.5" style="1" customWidth="1"/>
    <col min="13591" max="13822" width="9" style="1"/>
    <col min="13823" max="13823" width="12.5" style="1" customWidth="1"/>
    <col min="13824" max="13825" width="10" style="1" customWidth="1"/>
    <col min="13826" max="13826" width="20.125" style="1" customWidth="1"/>
    <col min="13827" max="13834" width="10" style="1" customWidth="1"/>
    <col min="13835" max="13835" width="11.25" style="1" customWidth="1"/>
    <col min="13836" max="13836" width="10" style="1" customWidth="1"/>
    <col min="13837" max="13837" width="13.125" style="1" customWidth="1"/>
    <col min="13838" max="13845" width="10" style="1" customWidth="1"/>
    <col min="13846" max="13846" width="10.5" style="1" customWidth="1"/>
    <col min="13847" max="14078" width="9" style="1"/>
    <col min="14079" max="14079" width="12.5" style="1" customWidth="1"/>
    <col min="14080" max="14081" width="10" style="1" customWidth="1"/>
    <col min="14082" max="14082" width="20.125" style="1" customWidth="1"/>
    <col min="14083" max="14090" width="10" style="1" customWidth="1"/>
    <col min="14091" max="14091" width="11.25" style="1" customWidth="1"/>
    <col min="14092" max="14092" width="10" style="1" customWidth="1"/>
    <col min="14093" max="14093" width="13.125" style="1" customWidth="1"/>
    <col min="14094" max="14101" width="10" style="1" customWidth="1"/>
    <col min="14102" max="14102" width="10.5" style="1" customWidth="1"/>
    <col min="14103" max="14334" width="9" style="1"/>
    <col min="14335" max="14335" width="12.5" style="1" customWidth="1"/>
    <col min="14336" max="14337" width="10" style="1" customWidth="1"/>
    <col min="14338" max="14338" width="20.125" style="1" customWidth="1"/>
    <col min="14339" max="14346" width="10" style="1" customWidth="1"/>
    <col min="14347" max="14347" width="11.25" style="1" customWidth="1"/>
    <col min="14348" max="14348" width="10" style="1" customWidth="1"/>
    <col min="14349" max="14349" width="13.125" style="1" customWidth="1"/>
    <col min="14350" max="14357" width="10" style="1" customWidth="1"/>
    <col min="14358" max="14358" width="10.5" style="1" customWidth="1"/>
    <col min="14359" max="14590" width="9" style="1"/>
    <col min="14591" max="14591" width="12.5" style="1" customWidth="1"/>
    <col min="14592" max="14593" width="10" style="1" customWidth="1"/>
    <col min="14594" max="14594" width="20.125" style="1" customWidth="1"/>
    <col min="14595" max="14602" width="10" style="1" customWidth="1"/>
    <col min="14603" max="14603" width="11.25" style="1" customWidth="1"/>
    <col min="14604" max="14604" width="10" style="1" customWidth="1"/>
    <col min="14605" max="14605" width="13.125" style="1" customWidth="1"/>
    <col min="14606" max="14613" width="10" style="1" customWidth="1"/>
    <col min="14614" max="14614" width="10.5" style="1" customWidth="1"/>
    <col min="14615" max="14846" width="9" style="1"/>
    <col min="14847" max="14847" width="12.5" style="1" customWidth="1"/>
    <col min="14848" max="14849" width="10" style="1" customWidth="1"/>
    <col min="14850" max="14850" width="20.125" style="1" customWidth="1"/>
    <col min="14851" max="14858" width="10" style="1" customWidth="1"/>
    <col min="14859" max="14859" width="11.25" style="1" customWidth="1"/>
    <col min="14860" max="14860" width="10" style="1" customWidth="1"/>
    <col min="14861" max="14861" width="13.125" style="1" customWidth="1"/>
    <col min="14862" max="14869" width="10" style="1" customWidth="1"/>
    <col min="14870" max="14870" width="10.5" style="1" customWidth="1"/>
    <col min="14871" max="15102" width="9" style="1"/>
    <col min="15103" max="15103" width="12.5" style="1" customWidth="1"/>
    <col min="15104" max="15105" width="10" style="1" customWidth="1"/>
    <col min="15106" max="15106" width="20.125" style="1" customWidth="1"/>
    <col min="15107" max="15114" width="10" style="1" customWidth="1"/>
    <col min="15115" max="15115" width="11.25" style="1" customWidth="1"/>
    <col min="15116" max="15116" width="10" style="1" customWidth="1"/>
    <col min="15117" max="15117" width="13.125" style="1" customWidth="1"/>
    <col min="15118" max="15125" width="10" style="1" customWidth="1"/>
    <col min="15126" max="15126" width="10.5" style="1" customWidth="1"/>
    <col min="15127" max="15358" width="9" style="1"/>
    <col min="15359" max="15359" width="12.5" style="1" customWidth="1"/>
    <col min="15360" max="15361" width="10" style="1" customWidth="1"/>
    <col min="15362" max="15362" width="20.125" style="1" customWidth="1"/>
    <col min="15363" max="15370" width="10" style="1" customWidth="1"/>
    <col min="15371" max="15371" width="11.25" style="1" customWidth="1"/>
    <col min="15372" max="15372" width="10" style="1" customWidth="1"/>
    <col min="15373" max="15373" width="13.125" style="1" customWidth="1"/>
    <col min="15374" max="15381" width="10" style="1" customWidth="1"/>
    <col min="15382" max="15382" width="10.5" style="1" customWidth="1"/>
    <col min="15383" max="15614" width="9" style="1"/>
    <col min="15615" max="15615" width="12.5" style="1" customWidth="1"/>
    <col min="15616" max="15617" width="10" style="1" customWidth="1"/>
    <col min="15618" max="15618" width="20.125" style="1" customWidth="1"/>
    <col min="15619" max="15626" width="10" style="1" customWidth="1"/>
    <col min="15627" max="15627" width="11.25" style="1" customWidth="1"/>
    <col min="15628" max="15628" width="10" style="1" customWidth="1"/>
    <col min="15629" max="15629" width="13.125" style="1" customWidth="1"/>
    <col min="15630" max="15637" width="10" style="1" customWidth="1"/>
    <col min="15638" max="15638" width="10.5" style="1" customWidth="1"/>
    <col min="15639" max="15870" width="9" style="1"/>
    <col min="15871" max="15871" width="12.5" style="1" customWidth="1"/>
    <col min="15872" max="15873" width="10" style="1" customWidth="1"/>
    <col min="15874" max="15874" width="20.125" style="1" customWidth="1"/>
    <col min="15875" max="15882" width="10" style="1" customWidth="1"/>
    <col min="15883" max="15883" width="11.25" style="1" customWidth="1"/>
    <col min="15884" max="15884" width="10" style="1" customWidth="1"/>
    <col min="15885" max="15885" width="13.125" style="1" customWidth="1"/>
    <col min="15886" max="15893" width="10" style="1" customWidth="1"/>
    <col min="15894" max="15894" width="10.5" style="1" customWidth="1"/>
    <col min="15895" max="16126" width="9" style="1"/>
    <col min="16127" max="16127" width="12.5" style="1" customWidth="1"/>
    <col min="16128" max="16129" width="10" style="1" customWidth="1"/>
    <col min="16130" max="16130" width="20.125" style="1" customWidth="1"/>
    <col min="16131" max="16138" width="10" style="1" customWidth="1"/>
    <col min="16139" max="16139" width="11.25" style="1" customWidth="1"/>
    <col min="16140" max="16140" width="10" style="1" customWidth="1"/>
    <col min="16141" max="16141" width="13.125" style="1" customWidth="1"/>
    <col min="16142" max="16149" width="10" style="1" customWidth="1"/>
    <col min="16150" max="16150" width="10.5" style="1" customWidth="1"/>
    <col min="16151" max="16384" width="9" style="1"/>
  </cols>
  <sheetData>
    <row r="1" spans="1:23" ht="23.25" x14ac:dyDescent="0.2">
      <c r="A1" s="125" t="s">
        <v>46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</row>
    <row r="2" spans="1:23" x14ac:dyDescent="0.2">
      <c r="A2" s="126" t="s">
        <v>0</v>
      </c>
      <c r="B2" s="126" t="s">
        <v>1</v>
      </c>
      <c r="C2" s="126" t="s">
        <v>2</v>
      </c>
      <c r="D2" s="126" t="s">
        <v>3</v>
      </c>
      <c r="E2" s="129" t="s">
        <v>4</v>
      </c>
      <c r="F2" s="130"/>
      <c r="G2" s="130"/>
      <c r="H2" s="130"/>
      <c r="I2" s="131"/>
      <c r="J2" s="129" t="s">
        <v>5</v>
      </c>
      <c r="K2" s="130"/>
      <c r="L2" s="130"/>
      <c r="M2" s="131"/>
      <c r="N2" s="129" t="s">
        <v>6</v>
      </c>
      <c r="O2" s="130"/>
      <c r="P2" s="130"/>
      <c r="Q2" s="130"/>
      <c r="R2" s="131"/>
      <c r="S2" s="129" t="s">
        <v>7</v>
      </c>
      <c r="T2" s="130"/>
      <c r="U2" s="130"/>
      <c r="V2" s="131"/>
      <c r="W2" s="132" t="s">
        <v>8</v>
      </c>
    </row>
    <row r="3" spans="1:23" x14ac:dyDescent="0.2">
      <c r="A3" s="127"/>
      <c r="B3" s="127"/>
      <c r="C3" s="127"/>
      <c r="D3" s="127"/>
      <c r="E3" s="126" t="s">
        <v>9</v>
      </c>
      <c r="F3" s="129" t="s">
        <v>10</v>
      </c>
      <c r="G3" s="131"/>
      <c r="H3" s="126" t="s">
        <v>11</v>
      </c>
      <c r="I3" s="126" t="s">
        <v>12</v>
      </c>
      <c r="J3" s="126" t="s">
        <v>9</v>
      </c>
      <c r="K3" s="136" t="s">
        <v>10</v>
      </c>
      <c r="L3" s="137"/>
      <c r="M3" s="126" t="s">
        <v>12</v>
      </c>
      <c r="N3" s="126" t="s">
        <v>9</v>
      </c>
      <c r="O3" s="129" t="s">
        <v>10</v>
      </c>
      <c r="P3" s="130"/>
      <c r="Q3" s="126" t="s">
        <v>11</v>
      </c>
      <c r="R3" s="126" t="s">
        <v>12</v>
      </c>
      <c r="S3" s="126" t="s">
        <v>9</v>
      </c>
      <c r="T3" s="126" t="s">
        <v>10</v>
      </c>
      <c r="U3" s="126" t="s">
        <v>11</v>
      </c>
      <c r="V3" s="126" t="s">
        <v>12</v>
      </c>
      <c r="W3" s="133"/>
    </row>
    <row r="4" spans="1:23" x14ac:dyDescent="0.2">
      <c r="A4" s="128"/>
      <c r="B4" s="128"/>
      <c r="C4" s="128"/>
      <c r="D4" s="128"/>
      <c r="E4" s="128"/>
      <c r="F4" s="2" t="s">
        <v>13</v>
      </c>
      <c r="G4" s="2" t="s">
        <v>14</v>
      </c>
      <c r="H4" s="128"/>
      <c r="I4" s="128"/>
      <c r="J4" s="128"/>
      <c r="K4" s="3" t="s">
        <v>15</v>
      </c>
      <c r="L4" s="3" t="s">
        <v>16</v>
      </c>
      <c r="M4" s="128"/>
      <c r="N4" s="128"/>
      <c r="O4" s="2" t="s">
        <v>17</v>
      </c>
      <c r="P4" s="2" t="s">
        <v>18</v>
      </c>
      <c r="Q4" s="128"/>
      <c r="R4" s="128"/>
      <c r="S4" s="128"/>
      <c r="T4" s="128"/>
      <c r="U4" s="128"/>
      <c r="V4" s="128"/>
      <c r="W4" s="134"/>
    </row>
    <row r="5" spans="1:23" ht="17.100000000000001" customHeight="1" x14ac:dyDescent="0.2">
      <c r="A5" s="4">
        <v>2250021001</v>
      </c>
      <c r="B5" s="5" t="s">
        <v>19</v>
      </c>
      <c r="C5" s="4" t="s">
        <v>20</v>
      </c>
      <c r="D5" s="4" t="s">
        <v>21</v>
      </c>
      <c r="E5" s="4">
        <v>100</v>
      </c>
      <c r="F5" s="4"/>
      <c r="G5" s="4">
        <v>1</v>
      </c>
      <c r="H5" s="4"/>
      <c r="I5" s="4">
        <f>E5*0.8+G5</f>
        <v>81</v>
      </c>
      <c r="J5" s="4"/>
      <c r="K5" s="4"/>
      <c r="L5" s="4"/>
      <c r="M5" s="4"/>
      <c r="N5" s="4">
        <v>90</v>
      </c>
      <c r="O5" s="4">
        <v>45</v>
      </c>
      <c r="P5" s="4"/>
      <c r="Q5" s="4"/>
      <c r="R5" s="4">
        <f>N5*0.7+O5</f>
        <v>108</v>
      </c>
      <c r="S5" s="4">
        <v>90</v>
      </c>
      <c r="T5" s="4"/>
      <c r="U5" s="4"/>
      <c r="V5" s="4">
        <f t="shared" ref="V5:V15" si="0">S5*0.8</f>
        <v>72</v>
      </c>
      <c r="W5" s="93">
        <f t="shared" ref="W5:W29" si="1">I5*0.2+R5*0.7+V5*0.1</f>
        <v>99</v>
      </c>
    </row>
    <row r="6" spans="1:23" ht="17.100000000000001" customHeight="1" x14ac:dyDescent="0.2">
      <c r="A6" s="4">
        <v>2250021002</v>
      </c>
      <c r="B6" s="5" t="s">
        <v>22</v>
      </c>
      <c r="C6" s="4" t="s">
        <v>20</v>
      </c>
      <c r="D6" s="4" t="s">
        <v>21</v>
      </c>
      <c r="E6" s="4">
        <v>100</v>
      </c>
      <c r="F6" s="4"/>
      <c r="G6" s="4">
        <v>1</v>
      </c>
      <c r="H6" s="4"/>
      <c r="I6" s="4">
        <f t="shared" ref="I6:I11" si="2">E6*0.8+F6+G6</f>
        <v>81</v>
      </c>
      <c r="J6" s="4"/>
      <c r="K6" s="4"/>
      <c r="L6" s="4"/>
      <c r="M6" s="4"/>
      <c r="N6" s="4">
        <v>90</v>
      </c>
      <c r="O6" s="4">
        <v>97.5</v>
      </c>
      <c r="P6" s="4"/>
      <c r="Q6" s="4"/>
      <c r="R6" s="4">
        <f>N6*0.7+O6</f>
        <v>160.5</v>
      </c>
      <c r="S6" s="4">
        <v>90</v>
      </c>
      <c r="T6" s="4"/>
      <c r="U6" s="4"/>
      <c r="V6" s="4">
        <f t="shared" si="0"/>
        <v>72</v>
      </c>
      <c r="W6" s="93">
        <f t="shared" si="1"/>
        <v>135.74999999999997</v>
      </c>
    </row>
    <row r="7" spans="1:23" ht="17.100000000000001" customHeight="1" x14ac:dyDescent="0.2">
      <c r="A7" s="4">
        <v>2250021003</v>
      </c>
      <c r="B7" s="5" t="s">
        <v>23</v>
      </c>
      <c r="C7" s="4" t="s">
        <v>20</v>
      </c>
      <c r="D7" s="4" t="s">
        <v>21</v>
      </c>
      <c r="E7" s="4">
        <v>100</v>
      </c>
      <c r="F7" s="4"/>
      <c r="G7" s="4">
        <v>9</v>
      </c>
      <c r="H7" s="4"/>
      <c r="I7" s="4">
        <f t="shared" si="2"/>
        <v>89</v>
      </c>
      <c r="J7" s="4"/>
      <c r="K7" s="4"/>
      <c r="L7" s="4"/>
      <c r="M7" s="4"/>
      <c r="N7" s="4">
        <v>90</v>
      </c>
      <c r="O7" s="4"/>
      <c r="P7" s="4"/>
      <c r="Q7" s="4"/>
      <c r="R7" s="4">
        <f t="shared" ref="R7:R28" si="3">N7*0.7+O7</f>
        <v>62.999999999999993</v>
      </c>
      <c r="S7" s="4">
        <v>90</v>
      </c>
      <c r="T7" s="4"/>
      <c r="U7" s="4"/>
      <c r="V7" s="4">
        <f t="shared" si="0"/>
        <v>72</v>
      </c>
      <c r="W7" s="93">
        <f t="shared" si="1"/>
        <v>69.099999999999994</v>
      </c>
    </row>
    <row r="8" spans="1:23" ht="17.100000000000001" customHeight="1" x14ac:dyDescent="0.2">
      <c r="A8" s="4">
        <v>2250021005</v>
      </c>
      <c r="B8" s="6" t="s">
        <v>24</v>
      </c>
      <c r="C8" s="4" t="s">
        <v>20</v>
      </c>
      <c r="D8" s="4" t="s">
        <v>21</v>
      </c>
      <c r="E8" s="4">
        <v>100</v>
      </c>
      <c r="F8" s="4"/>
      <c r="G8" s="4">
        <v>1</v>
      </c>
      <c r="H8" s="4"/>
      <c r="I8" s="4">
        <f t="shared" si="2"/>
        <v>81</v>
      </c>
      <c r="J8" s="4"/>
      <c r="K8" s="4"/>
      <c r="L8" s="4"/>
      <c r="M8" s="4"/>
      <c r="N8" s="4">
        <v>90</v>
      </c>
      <c r="O8" s="4">
        <v>44.4</v>
      </c>
      <c r="P8" s="4"/>
      <c r="Q8" s="4"/>
      <c r="R8" s="4">
        <f t="shared" si="3"/>
        <v>107.39999999999999</v>
      </c>
      <c r="S8" s="4">
        <v>90</v>
      </c>
      <c r="T8" s="4"/>
      <c r="U8" s="4"/>
      <c r="V8" s="4">
        <f t="shared" si="0"/>
        <v>72</v>
      </c>
      <c r="W8" s="93">
        <f t="shared" si="1"/>
        <v>98.58</v>
      </c>
    </row>
    <row r="9" spans="1:23" ht="17.100000000000001" customHeight="1" x14ac:dyDescent="0.2">
      <c r="A9" s="7">
        <v>2250021006</v>
      </c>
      <c r="B9" s="5" t="s">
        <v>25</v>
      </c>
      <c r="C9" s="7" t="s">
        <v>20</v>
      </c>
      <c r="D9" s="7" t="s">
        <v>21</v>
      </c>
      <c r="E9" s="7">
        <v>100</v>
      </c>
      <c r="F9" s="7">
        <v>4</v>
      </c>
      <c r="G9" s="7">
        <v>3</v>
      </c>
      <c r="H9" s="7"/>
      <c r="I9" s="7">
        <f t="shared" si="2"/>
        <v>87</v>
      </c>
      <c r="J9" s="7"/>
      <c r="K9" s="7"/>
      <c r="L9" s="7"/>
      <c r="M9" s="7"/>
      <c r="N9" s="7">
        <v>90</v>
      </c>
      <c r="O9" s="7">
        <v>21.5</v>
      </c>
      <c r="P9" s="7"/>
      <c r="Q9" s="7"/>
      <c r="R9" s="7">
        <f t="shared" si="3"/>
        <v>84.5</v>
      </c>
      <c r="S9" s="7">
        <v>90</v>
      </c>
      <c r="T9" s="7">
        <v>1</v>
      </c>
      <c r="U9" s="7"/>
      <c r="V9" s="7">
        <f t="shared" si="0"/>
        <v>72</v>
      </c>
      <c r="W9" s="94">
        <f t="shared" si="1"/>
        <v>83.75</v>
      </c>
    </row>
    <row r="10" spans="1:23" ht="17.100000000000001" customHeight="1" x14ac:dyDescent="0.2">
      <c r="A10" s="4">
        <v>2250021007</v>
      </c>
      <c r="B10" s="5" t="s">
        <v>26</v>
      </c>
      <c r="C10" s="4" t="s">
        <v>20</v>
      </c>
      <c r="D10" s="4" t="s">
        <v>21</v>
      </c>
      <c r="E10" s="4">
        <v>100</v>
      </c>
      <c r="F10" s="4"/>
      <c r="G10" s="4"/>
      <c r="H10" s="4"/>
      <c r="I10" s="4">
        <f t="shared" si="2"/>
        <v>80</v>
      </c>
      <c r="J10" s="4"/>
      <c r="K10" s="4"/>
      <c r="L10" s="4"/>
      <c r="M10" s="4"/>
      <c r="N10" s="4">
        <v>90</v>
      </c>
      <c r="O10" s="4">
        <v>75.5</v>
      </c>
      <c r="P10" s="4"/>
      <c r="Q10" s="4"/>
      <c r="R10" s="4">
        <f t="shared" si="3"/>
        <v>138.5</v>
      </c>
      <c r="S10" s="4">
        <v>90</v>
      </c>
      <c r="T10" s="4"/>
      <c r="U10" s="4"/>
      <c r="V10" s="4">
        <f t="shared" si="0"/>
        <v>72</v>
      </c>
      <c r="W10" s="93">
        <f t="shared" si="1"/>
        <v>120.14999999999999</v>
      </c>
    </row>
    <row r="11" spans="1:23" ht="17.100000000000001" customHeight="1" x14ac:dyDescent="0.2">
      <c r="A11" s="4">
        <v>2250021008</v>
      </c>
      <c r="B11" s="5" t="s">
        <v>27</v>
      </c>
      <c r="C11" s="4" t="s">
        <v>20</v>
      </c>
      <c r="D11" s="4" t="s">
        <v>21</v>
      </c>
      <c r="E11" s="4">
        <v>100</v>
      </c>
      <c r="F11" s="4"/>
      <c r="G11" s="4"/>
      <c r="H11" s="4"/>
      <c r="I11" s="4">
        <f t="shared" si="2"/>
        <v>80</v>
      </c>
      <c r="J11" s="4"/>
      <c r="K11" s="4"/>
      <c r="L11" s="4"/>
      <c r="M11" s="4"/>
      <c r="N11" s="4">
        <v>90</v>
      </c>
      <c r="O11" s="4">
        <v>14.9</v>
      </c>
      <c r="P11" s="4"/>
      <c r="Q11" s="4"/>
      <c r="R11" s="4">
        <f t="shared" si="3"/>
        <v>77.899999999999991</v>
      </c>
      <c r="S11" s="4">
        <v>90</v>
      </c>
      <c r="T11" s="4"/>
      <c r="U11" s="4"/>
      <c r="V11" s="4">
        <f t="shared" si="0"/>
        <v>72</v>
      </c>
      <c r="W11" s="93">
        <f t="shared" si="1"/>
        <v>77.73</v>
      </c>
    </row>
    <row r="12" spans="1:23" ht="17.100000000000001" customHeight="1" x14ac:dyDescent="0.2">
      <c r="A12" s="4">
        <v>2250021009</v>
      </c>
      <c r="B12" s="5" t="s">
        <v>28</v>
      </c>
      <c r="C12" s="4" t="s">
        <v>20</v>
      </c>
      <c r="D12" s="4" t="s">
        <v>21</v>
      </c>
      <c r="E12" s="8">
        <v>100</v>
      </c>
      <c r="F12" s="8">
        <v>0</v>
      </c>
      <c r="G12" s="8">
        <v>0</v>
      </c>
      <c r="H12" s="8"/>
      <c r="I12" s="8">
        <v>80</v>
      </c>
      <c r="J12" s="8"/>
      <c r="K12" s="8"/>
      <c r="L12" s="8"/>
      <c r="M12" s="8"/>
      <c r="N12" s="8">
        <v>90</v>
      </c>
      <c r="O12" s="8">
        <v>30</v>
      </c>
      <c r="P12" s="8"/>
      <c r="Q12" s="8"/>
      <c r="R12" s="8">
        <f t="shared" si="3"/>
        <v>93</v>
      </c>
      <c r="S12" s="8">
        <v>90</v>
      </c>
      <c r="T12" s="8"/>
      <c r="U12" s="8"/>
      <c r="V12" s="9">
        <f t="shared" si="0"/>
        <v>72</v>
      </c>
      <c r="W12" s="95">
        <f t="shared" si="1"/>
        <v>88.3</v>
      </c>
    </row>
    <row r="13" spans="1:23" ht="17.100000000000001" customHeight="1" x14ac:dyDescent="0.2">
      <c r="A13" s="4">
        <v>2250021010</v>
      </c>
      <c r="B13" s="5" t="s">
        <v>29</v>
      </c>
      <c r="C13" s="4" t="s">
        <v>20</v>
      </c>
      <c r="D13" s="4" t="s">
        <v>21</v>
      </c>
      <c r="E13" s="4">
        <v>100</v>
      </c>
      <c r="F13" s="4"/>
      <c r="G13" s="4"/>
      <c r="H13" s="4"/>
      <c r="I13" s="4">
        <f>E13*0.8+F13+G13</f>
        <v>80</v>
      </c>
      <c r="J13" s="4"/>
      <c r="K13" s="4"/>
      <c r="L13" s="4"/>
      <c r="M13" s="4"/>
      <c r="N13" s="4">
        <v>90</v>
      </c>
      <c r="O13" s="4">
        <v>36</v>
      </c>
      <c r="P13" s="4"/>
      <c r="Q13" s="4"/>
      <c r="R13" s="4">
        <f>N13*0.7+O13+P13</f>
        <v>99</v>
      </c>
      <c r="S13" s="4">
        <v>90</v>
      </c>
      <c r="T13" s="4"/>
      <c r="U13" s="4"/>
      <c r="V13" s="4">
        <f>S13*0.8+T13</f>
        <v>72</v>
      </c>
      <c r="W13" s="93">
        <f t="shared" si="1"/>
        <v>92.5</v>
      </c>
    </row>
    <row r="14" spans="1:23" ht="17.100000000000001" customHeight="1" x14ac:dyDescent="0.2">
      <c r="A14" s="4">
        <v>2250021011</v>
      </c>
      <c r="B14" s="5" t="s">
        <v>30</v>
      </c>
      <c r="C14" s="4" t="s">
        <v>20</v>
      </c>
      <c r="D14" s="4" t="s">
        <v>21</v>
      </c>
      <c r="E14" s="4">
        <v>100</v>
      </c>
      <c r="F14" s="10"/>
      <c r="G14" s="10"/>
      <c r="H14" s="10"/>
      <c r="I14" s="4">
        <f>E14*0.8+F14+G14</f>
        <v>80</v>
      </c>
      <c r="J14" s="10"/>
      <c r="K14" s="10"/>
      <c r="L14" s="10"/>
      <c r="M14" s="10"/>
      <c r="N14" s="4">
        <v>90</v>
      </c>
      <c r="O14" s="10"/>
      <c r="P14" s="10"/>
      <c r="Q14" s="10"/>
      <c r="R14" s="4">
        <f t="shared" si="3"/>
        <v>62.999999999999993</v>
      </c>
      <c r="S14" s="4">
        <v>90</v>
      </c>
      <c r="T14" s="10"/>
      <c r="U14" s="10"/>
      <c r="V14" s="4">
        <f t="shared" si="0"/>
        <v>72</v>
      </c>
      <c r="W14" s="93">
        <f t="shared" si="1"/>
        <v>67.3</v>
      </c>
    </row>
    <row r="15" spans="1:23" ht="17.100000000000001" customHeight="1" x14ac:dyDescent="0.2">
      <c r="A15" s="4">
        <v>2250021012</v>
      </c>
      <c r="B15" s="5" t="s">
        <v>31</v>
      </c>
      <c r="C15" s="4" t="s">
        <v>20</v>
      </c>
      <c r="D15" s="4" t="s">
        <v>21</v>
      </c>
      <c r="E15" s="8">
        <v>100</v>
      </c>
      <c r="F15" s="8"/>
      <c r="G15" s="8">
        <v>1</v>
      </c>
      <c r="H15" s="8"/>
      <c r="I15" s="8">
        <f>E15*0.8+F15+G15</f>
        <v>81</v>
      </c>
      <c r="J15" s="8"/>
      <c r="K15" s="8"/>
      <c r="L15" s="8"/>
      <c r="M15" s="8"/>
      <c r="N15" s="8">
        <v>90</v>
      </c>
      <c r="O15" s="8">
        <v>25</v>
      </c>
      <c r="P15" s="8">
        <v>2</v>
      </c>
      <c r="Q15" s="8"/>
      <c r="R15" s="8">
        <f>N15*0.7+O15+P15</f>
        <v>90</v>
      </c>
      <c r="S15" s="8">
        <v>90</v>
      </c>
      <c r="T15" s="8"/>
      <c r="U15" s="8"/>
      <c r="V15" s="9">
        <f t="shared" si="0"/>
        <v>72</v>
      </c>
      <c r="W15" s="95">
        <f t="shared" si="1"/>
        <v>86.399999999999991</v>
      </c>
    </row>
    <row r="16" spans="1:23" ht="17.100000000000001" customHeight="1" x14ac:dyDescent="0.2">
      <c r="A16" s="4">
        <v>2250021013</v>
      </c>
      <c r="B16" s="5" t="s">
        <v>32</v>
      </c>
      <c r="C16" s="4" t="s">
        <v>20</v>
      </c>
      <c r="D16" s="4" t="s">
        <v>21</v>
      </c>
      <c r="E16" s="10">
        <v>100</v>
      </c>
      <c r="F16" s="10"/>
      <c r="G16" s="10">
        <v>3</v>
      </c>
      <c r="H16" s="10"/>
      <c r="I16" s="10">
        <v>83</v>
      </c>
      <c r="J16" s="10"/>
      <c r="K16" s="10"/>
      <c r="L16" s="10"/>
      <c r="M16" s="10"/>
      <c r="N16" s="10">
        <v>90</v>
      </c>
      <c r="O16" s="10"/>
      <c r="P16" s="10"/>
      <c r="Q16" s="10"/>
      <c r="R16" s="10">
        <f t="shared" si="3"/>
        <v>62.999999999999993</v>
      </c>
      <c r="S16" s="10">
        <v>90</v>
      </c>
      <c r="T16" s="10"/>
      <c r="U16" s="10"/>
      <c r="V16" s="10">
        <v>72</v>
      </c>
      <c r="W16" s="96">
        <f t="shared" si="1"/>
        <v>67.899999999999991</v>
      </c>
    </row>
    <row r="17" spans="1:23" ht="17.100000000000001" customHeight="1" x14ac:dyDescent="0.2">
      <c r="A17" s="7">
        <v>2250021014</v>
      </c>
      <c r="B17" s="5" t="s">
        <v>33</v>
      </c>
      <c r="C17" s="7" t="s">
        <v>20</v>
      </c>
      <c r="D17" s="7" t="s">
        <v>21</v>
      </c>
      <c r="E17" s="5">
        <v>100</v>
      </c>
      <c r="F17" s="5">
        <v>4</v>
      </c>
      <c r="G17" s="5">
        <v>1</v>
      </c>
      <c r="H17" s="5"/>
      <c r="I17" s="7">
        <f t="shared" ref="I17:I22" si="4">E17*0.8+F17+G17</f>
        <v>85</v>
      </c>
      <c r="J17" s="5"/>
      <c r="K17" s="5"/>
      <c r="L17" s="5"/>
      <c r="M17" s="5"/>
      <c r="N17" s="5">
        <v>90</v>
      </c>
      <c r="O17" s="5">
        <v>15</v>
      </c>
      <c r="P17" s="5"/>
      <c r="Q17" s="5"/>
      <c r="R17" s="7">
        <f t="shared" si="3"/>
        <v>78</v>
      </c>
      <c r="S17" s="5">
        <v>90</v>
      </c>
      <c r="T17" s="5"/>
      <c r="U17" s="5"/>
      <c r="V17" s="7">
        <f>S17*0.8</f>
        <v>72</v>
      </c>
      <c r="W17" s="94">
        <f t="shared" si="1"/>
        <v>78.8</v>
      </c>
    </row>
    <row r="18" spans="1:23" ht="17.100000000000001" customHeight="1" x14ac:dyDescent="0.2">
      <c r="A18" s="4">
        <v>2250021015</v>
      </c>
      <c r="B18" s="5" t="s">
        <v>34</v>
      </c>
      <c r="C18" s="4" t="s">
        <v>20</v>
      </c>
      <c r="D18" s="4" t="s">
        <v>21</v>
      </c>
      <c r="E18" s="4">
        <v>100</v>
      </c>
      <c r="F18" s="4"/>
      <c r="G18" s="4">
        <v>1</v>
      </c>
      <c r="H18" s="4"/>
      <c r="I18" s="4">
        <f t="shared" si="4"/>
        <v>81</v>
      </c>
      <c r="J18" s="10"/>
      <c r="K18" s="10"/>
      <c r="L18" s="10"/>
      <c r="M18" s="10"/>
      <c r="N18" s="10">
        <v>90</v>
      </c>
      <c r="O18" s="10">
        <v>51.6</v>
      </c>
      <c r="P18" s="10"/>
      <c r="Q18" s="10"/>
      <c r="R18" s="10">
        <f t="shared" si="3"/>
        <v>114.6</v>
      </c>
      <c r="S18" s="4">
        <v>90</v>
      </c>
      <c r="T18" s="4"/>
      <c r="U18" s="4"/>
      <c r="V18" s="4">
        <f t="shared" ref="V18:V21" si="5">S18*0.8</f>
        <v>72</v>
      </c>
      <c r="W18" s="96">
        <f t="shared" si="1"/>
        <v>103.61999999999999</v>
      </c>
    </row>
    <row r="19" spans="1:23" ht="17.100000000000001" customHeight="1" x14ac:dyDescent="0.2">
      <c r="A19" s="4">
        <v>2250021016</v>
      </c>
      <c r="B19" s="6" t="s">
        <v>35</v>
      </c>
      <c r="C19" s="4" t="s">
        <v>20</v>
      </c>
      <c r="D19" s="4" t="s">
        <v>21</v>
      </c>
      <c r="E19" s="10">
        <v>100</v>
      </c>
      <c r="F19" s="10"/>
      <c r="G19" s="10">
        <v>3.5</v>
      </c>
      <c r="H19" s="10"/>
      <c r="I19" s="4">
        <f t="shared" si="4"/>
        <v>83.5</v>
      </c>
      <c r="J19" s="10"/>
      <c r="K19" s="10"/>
      <c r="L19" s="10"/>
      <c r="M19" s="10"/>
      <c r="N19" s="10">
        <v>90</v>
      </c>
      <c r="O19" s="10">
        <v>15</v>
      </c>
      <c r="P19" s="10"/>
      <c r="Q19" s="10"/>
      <c r="R19" s="4">
        <f t="shared" si="3"/>
        <v>78</v>
      </c>
      <c r="S19" s="10">
        <v>90</v>
      </c>
      <c r="T19" s="10"/>
      <c r="U19" s="10"/>
      <c r="V19" s="4">
        <f t="shared" si="5"/>
        <v>72</v>
      </c>
      <c r="W19" s="93">
        <f t="shared" si="1"/>
        <v>78.5</v>
      </c>
    </row>
    <row r="20" spans="1:23" ht="17.100000000000001" customHeight="1" x14ac:dyDescent="0.2">
      <c r="A20" s="4">
        <v>2250021017</v>
      </c>
      <c r="B20" s="5" t="s">
        <v>36</v>
      </c>
      <c r="C20" s="4" t="s">
        <v>20</v>
      </c>
      <c r="D20" s="4" t="s">
        <v>21</v>
      </c>
      <c r="E20" s="4">
        <v>100</v>
      </c>
      <c r="F20" s="10">
        <v>4</v>
      </c>
      <c r="G20" s="10">
        <v>1</v>
      </c>
      <c r="H20" s="10"/>
      <c r="I20" s="4">
        <f t="shared" si="4"/>
        <v>85</v>
      </c>
      <c r="J20" s="10"/>
      <c r="K20" s="10"/>
      <c r="L20" s="10"/>
      <c r="M20" s="10"/>
      <c r="N20" s="4">
        <v>90</v>
      </c>
      <c r="O20" s="10">
        <v>5.6</v>
      </c>
      <c r="P20" s="10"/>
      <c r="Q20" s="10"/>
      <c r="R20" s="4">
        <f t="shared" si="3"/>
        <v>68.599999999999994</v>
      </c>
      <c r="S20" s="4">
        <v>90</v>
      </c>
      <c r="T20" s="10"/>
      <c r="U20" s="10"/>
      <c r="V20" s="4">
        <f t="shared" si="5"/>
        <v>72</v>
      </c>
      <c r="W20" s="93">
        <f t="shared" si="1"/>
        <v>72.22</v>
      </c>
    </row>
    <row r="21" spans="1:23" ht="17.100000000000001" customHeight="1" x14ac:dyDescent="0.2">
      <c r="A21" s="4">
        <v>2250021018</v>
      </c>
      <c r="B21" s="5" t="s">
        <v>37</v>
      </c>
      <c r="C21" s="4" t="s">
        <v>20</v>
      </c>
      <c r="D21" s="4" t="s">
        <v>21</v>
      </c>
      <c r="E21" s="10">
        <v>100</v>
      </c>
      <c r="F21" s="10"/>
      <c r="G21" s="10">
        <v>1</v>
      </c>
      <c r="H21" s="10"/>
      <c r="I21" s="4">
        <f t="shared" si="4"/>
        <v>81</v>
      </c>
      <c r="J21" s="10"/>
      <c r="K21" s="10"/>
      <c r="L21" s="10"/>
      <c r="M21" s="10"/>
      <c r="N21" s="10">
        <v>90</v>
      </c>
      <c r="O21" s="10">
        <v>30</v>
      </c>
      <c r="P21" s="10"/>
      <c r="Q21" s="10"/>
      <c r="R21" s="4">
        <f t="shared" si="3"/>
        <v>93</v>
      </c>
      <c r="S21" s="10">
        <v>90</v>
      </c>
      <c r="T21" s="10"/>
      <c r="U21" s="10"/>
      <c r="V21" s="4">
        <f t="shared" si="5"/>
        <v>72</v>
      </c>
      <c r="W21" s="93">
        <f t="shared" si="1"/>
        <v>88.5</v>
      </c>
    </row>
    <row r="22" spans="1:23" ht="17.100000000000001" customHeight="1" x14ac:dyDescent="0.2">
      <c r="A22" s="4">
        <v>2250021019</v>
      </c>
      <c r="B22" s="5" t="s">
        <v>38</v>
      </c>
      <c r="C22" s="4" t="s">
        <v>20</v>
      </c>
      <c r="D22" s="4" t="s">
        <v>21</v>
      </c>
      <c r="E22" s="4">
        <v>100</v>
      </c>
      <c r="F22" s="4"/>
      <c r="G22" s="4">
        <v>1</v>
      </c>
      <c r="H22" s="4"/>
      <c r="I22" s="4">
        <f t="shared" si="4"/>
        <v>81</v>
      </c>
      <c r="J22" s="4"/>
      <c r="K22" s="4"/>
      <c r="L22" s="4"/>
      <c r="M22" s="4"/>
      <c r="N22" s="4">
        <v>90</v>
      </c>
      <c r="O22" s="4">
        <v>42</v>
      </c>
      <c r="P22" s="4"/>
      <c r="Q22" s="4"/>
      <c r="R22" s="4">
        <f>N22*0.7+O22+P22</f>
        <v>105</v>
      </c>
      <c r="S22" s="4">
        <v>90</v>
      </c>
      <c r="T22" s="4">
        <v>5</v>
      </c>
      <c r="U22" s="4"/>
      <c r="V22" s="4">
        <f>S22*0.8+T22</f>
        <v>77</v>
      </c>
      <c r="W22" s="93">
        <f t="shared" si="1"/>
        <v>97.4</v>
      </c>
    </row>
    <row r="23" spans="1:23" ht="17.100000000000001" customHeight="1" x14ac:dyDescent="0.2">
      <c r="A23" s="4">
        <v>2250021020</v>
      </c>
      <c r="B23" s="5" t="s">
        <v>39</v>
      </c>
      <c r="C23" s="4" t="s">
        <v>20</v>
      </c>
      <c r="D23" s="4" t="s">
        <v>21</v>
      </c>
      <c r="E23" s="10">
        <v>100</v>
      </c>
      <c r="F23" s="10">
        <v>4</v>
      </c>
      <c r="G23" s="10">
        <v>1</v>
      </c>
      <c r="H23" s="11"/>
      <c r="I23" s="10">
        <f>E23*0.8+G23+F23</f>
        <v>85</v>
      </c>
      <c r="J23" s="10"/>
      <c r="K23" s="10"/>
      <c r="L23" s="10"/>
      <c r="M23" s="10"/>
      <c r="N23" s="10">
        <v>95</v>
      </c>
      <c r="O23" s="10">
        <v>17.8</v>
      </c>
      <c r="P23" s="10"/>
      <c r="Q23" s="10"/>
      <c r="R23" s="10">
        <f t="shared" si="3"/>
        <v>84.3</v>
      </c>
      <c r="S23" s="10">
        <v>90</v>
      </c>
      <c r="T23" s="10">
        <v>1</v>
      </c>
      <c r="U23" s="10"/>
      <c r="V23" s="4">
        <f>S23*0.8+T23</f>
        <v>73</v>
      </c>
      <c r="W23" s="93">
        <f t="shared" si="1"/>
        <v>83.309999999999988</v>
      </c>
    </row>
    <row r="24" spans="1:23" ht="17.100000000000001" customHeight="1" x14ac:dyDescent="0.2">
      <c r="A24" s="4">
        <v>2250021021</v>
      </c>
      <c r="B24" s="5" t="s">
        <v>40</v>
      </c>
      <c r="C24" s="4" t="s">
        <v>20</v>
      </c>
      <c r="D24" s="4" t="s">
        <v>21</v>
      </c>
      <c r="E24" s="10">
        <v>100</v>
      </c>
      <c r="F24" s="10"/>
      <c r="G24" s="10"/>
      <c r="H24" s="10"/>
      <c r="I24" s="10">
        <f>E24*0.8+G24</f>
        <v>80</v>
      </c>
      <c r="J24" s="10"/>
      <c r="K24" s="10"/>
      <c r="L24" s="10"/>
      <c r="M24" s="10"/>
      <c r="N24" s="10">
        <v>90</v>
      </c>
      <c r="O24" s="10"/>
      <c r="P24" s="10"/>
      <c r="Q24" s="10"/>
      <c r="R24" s="10">
        <f t="shared" si="3"/>
        <v>62.999999999999993</v>
      </c>
      <c r="S24" s="10">
        <v>90</v>
      </c>
      <c r="T24" s="10"/>
      <c r="U24" s="10"/>
      <c r="V24" s="10">
        <v>72</v>
      </c>
      <c r="W24" s="96">
        <f t="shared" si="1"/>
        <v>67.3</v>
      </c>
    </row>
    <row r="25" spans="1:23" ht="17.100000000000001" customHeight="1" x14ac:dyDescent="0.2">
      <c r="A25" s="4">
        <v>2250021022</v>
      </c>
      <c r="B25" s="5" t="s">
        <v>41</v>
      </c>
      <c r="C25" s="4" t="s">
        <v>20</v>
      </c>
      <c r="D25" s="4" t="s">
        <v>21</v>
      </c>
      <c r="E25" s="10">
        <v>100</v>
      </c>
      <c r="F25" s="10">
        <v>2</v>
      </c>
      <c r="G25" s="10">
        <v>4</v>
      </c>
      <c r="H25" s="10"/>
      <c r="I25" s="4">
        <f t="shared" ref="I25:I27" si="6">E25*0.8+F25+G25</f>
        <v>86</v>
      </c>
      <c r="J25" s="4"/>
      <c r="K25" s="4"/>
      <c r="L25" s="4"/>
      <c r="M25" s="4"/>
      <c r="N25" s="10">
        <v>90</v>
      </c>
      <c r="O25" s="10">
        <v>46</v>
      </c>
      <c r="P25" s="10"/>
      <c r="Q25" s="10"/>
      <c r="R25" s="4">
        <f t="shared" si="3"/>
        <v>109</v>
      </c>
      <c r="S25" s="4">
        <v>90</v>
      </c>
      <c r="T25" s="4"/>
      <c r="U25" s="4"/>
      <c r="V25" s="4">
        <f t="shared" ref="V25:V28" si="7">S25*0.8</f>
        <v>72</v>
      </c>
      <c r="W25" s="93">
        <f t="shared" si="1"/>
        <v>100.7</v>
      </c>
    </row>
    <row r="26" spans="1:23" ht="17.100000000000001" customHeight="1" x14ac:dyDescent="0.2">
      <c r="A26" s="7">
        <v>2250021023</v>
      </c>
      <c r="B26" s="5" t="s">
        <v>42</v>
      </c>
      <c r="C26" s="7" t="s">
        <v>20</v>
      </c>
      <c r="D26" s="7" t="s">
        <v>21</v>
      </c>
      <c r="E26" s="7">
        <v>100</v>
      </c>
      <c r="F26" s="5"/>
      <c r="G26" s="5"/>
      <c r="H26" s="5"/>
      <c r="I26" s="7">
        <f t="shared" si="6"/>
        <v>80</v>
      </c>
      <c r="J26" s="5"/>
      <c r="K26" s="5"/>
      <c r="L26" s="5"/>
      <c r="M26" s="5"/>
      <c r="N26" s="7">
        <v>90</v>
      </c>
      <c r="O26" s="5">
        <v>60.5</v>
      </c>
      <c r="P26" s="5"/>
      <c r="Q26" s="5"/>
      <c r="R26" s="7">
        <f t="shared" si="3"/>
        <v>123.5</v>
      </c>
      <c r="S26" s="7">
        <v>90</v>
      </c>
      <c r="T26" s="5"/>
      <c r="U26" s="5"/>
      <c r="V26" s="5">
        <f t="shared" si="7"/>
        <v>72</v>
      </c>
      <c r="W26" s="97">
        <f t="shared" si="1"/>
        <v>109.64999999999999</v>
      </c>
    </row>
    <row r="27" spans="1:23" ht="17.100000000000001" customHeight="1" x14ac:dyDescent="0.2">
      <c r="A27" s="4">
        <v>2250021024</v>
      </c>
      <c r="B27" s="5" t="s">
        <v>43</v>
      </c>
      <c r="C27" s="4" t="s">
        <v>20</v>
      </c>
      <c r="D27" s="4" t="s">
        <v>21</v>
      </c>
      <c r="E27" s="8">
        <v>100</v>
      </c>
      <c r="F27" s="8">
        <v>4</v>
      </c>
      <c r="G27" s="8">
        <v>2</v>
      </c>
      <c r="H27" s="8"/>
      <c r="I27" s="8">
        <f t="shared" si="6"/>
        <v>86</v>
      </c>
      <c r="J27" s="8"/>
      <c r="K27" s="8"/>
      <c r="L27" s="8"/>
      <c r="M27" s="8"/>
      <c r="N27" s="8">
        <v>90</v>
      </c>
      <c r="O27" s="8">
        <v>9</v>
      </c>
      <c r="P27" s="8"/>
      <c r="Q27" s="8"/>
      <c r="R27" s="8">
        <f t="shared" si="3"/>
        <v>72</v>
      </c>
      <c r="S27" s="8">
        <v>90</v>
      </c>
      <c r="T27" s="8"/>
      <c r="U27" s="8"/>
      <c r="V27" s="9">
        <f t="shared" si="7"/>
        <v>72</v>
      </c>
      <c r="W27" s="95">
        <f t="shared" si="1"/>
        <v>74.8</v>
      </c>
    </row>
    <row r="28" spans="1:23" ht="17.100000000000001" customHeight="1" x14ac:dyDescent="0.2">
      <c r="A28" s="4">
        <v>2250021025</v>
      </c>
      <c r="B28" s="5" t="s">
        <v>44</v>
      </c>
      <c r="C28" s="4" t="s">
        <v>20</v>
      </c>
      <c r="D28" s="4" t="s">
        <v>21</v>
      </c>
      <c r="E28" s="10">
        <v>100</v>
      </c>
      <c r="F28" s="10">
        <v>4</v>
      </c>
      <c r="G28" s="10">
        <v>2.5</v>
      </c>
      <c r="H28" s="10"/>
      <c r="I28" s="10">
        <f>E28*0.8+G28+F28</f>
        <v>86.5</v>
      </c>
      <c r="J28" s="10"/>
      <c r="K28" s="10"/>
      <c r="L28" s="10"/>
      <c r="M28" s="10"/>
      <c r="N28" s="10">
        <v>91</v>
      </c>
      <c r="O28" s="10">
        <v>10</v>
      </c>
      <c r="P28" s="10"/>
      <c r="Q28" s="10"/>
      <c r="R28" s="10">
        <f t="shared" si="3"/>
        <v>73.699999999999989</v>
      </c>
      <c r="S28" s="10">
        <v>90</v>
      </c>
      <c r="T28" s="10"/>
      <c r="U28" s="10"/>
      <c r="V28" s="4">
        <f t="shared" si="7"/>
        <v>72</v>
      </c>
      <c r="W28" s="93">
        <f t="shared" si="1"/>
        <v>76.089999999999989</v>
      </c>
    </row>
    <row r="29" spans="1:23" ht="17.100000000000001" customHeight="1" x14ac:dyDescent="0.2">
      <c r="A29" s="4">
        <v>2250021026</v>
      </c>
      <c r="B29" s="5" t="s">
        <v>45</v>
      </c>
      <c r="C29" s="4" t="s">
        <v>20</v>
      </c>
      <c r="D29" s="4" t="s">
        <v>21</v>
      </c>
      <c r="E29" s="4">
        <v>100</v>
      </c>
      <c r="F29" s="4">
        <v>1</v>
      </c>
      <c r="G29" s="4">
        <v>2.5</v>
      </c>
      <c r="H29" s="4"/>
      <c r="I29" s="4">
        <f>E29*0.8+F29+G29</f>
        <v>83.5</v>
      </c>
      <c r="J29" s="4"/>
      <c r="K29" s="4"/>
      <c r="L29" s="4"/>
      <c r="M29" s="4"/>
      <c r="N29" s="4">
        <v>90</v>
      </c>
      <c r="O29" s="4">
        <v>51</v>
      </c>
      <c r="P29" s="4">
        <v>5</v>
      </c>
      <c r="Q29" s="4"/>
      <c r="R29" s="4">
        <f>N29*0.7+O29+P29</f>
        <v>119</v>
      </c>
      <c r="S29" s="4">
        <v>90</v>
      </c>
      <c r="T29" s="4"/>
      <c r="U29" s="4"/>
      <c r="V29" s="4">
        <f>S29*0.8+T29</f>
        <v>72</v>
      </c>
      <c r="W29" s="93">
        <f t="shared" si="1"/>
        <v>107.2</v>
      </c>
    </row>
    <row r="30" spans="1:23" ht="23.25" x14ac:dyDescent="0.2">
      <c r="A30" s="138" t="s">
        <v>59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</row>
    <row r="31" spans="1:23" ht="15" x14ac:dyDescent="0.2">
      <c r="A31" s="140" t="s">
        <v>0</v>
      </c>
      <c r="B31" s="140" t="s">
        <v>1</v>
      </c>
      <c r="C31" s="140" t="s">
        <v>2</v>
      </c>
      <c r="D31" s="140" t="s">
        <v>3</v>
      </c>
      <c r="E31" s="140" t="s">
        <v>4</v>
      </c>
      <c r="F31" s="140"/>
      <c r="G31" s="140"/>
      <c r="H31" s="140"/>
      <c r="I31" s="140"/>
      <c r="J31" s="140" t="s">
        <v>5</v>
      </c>
      <c r="K31" s="140"/>
      <c r="L31" s="140"/>
      <c r="M31" s="140"/>
      <c r="N31" s="140" t="s">
        <v>6</v>
      </c>
      <c r="O31" s="140"/>
      <c r="P31" s="140"/>
      <c r="Q31" s="140"/>
      <c r="R31" s="140"/>
      <c r="S31" s="140" t="s">
        <v>7</v>
      </c>
      <c r="T31" s="140"/>
      <c r="U31" s="140"/>
      <c r="V31" s="135"/>
      <c r="W31" s="141" t="s">
        <v>8</v>
      </c>
    </row>
    <row r="32" spans="1:23" ht="15" x14ac:dyDescent="0.2">
      <c r="A32" s="140"/>
      <c r="B32" s="140"/>
      <c r="C32" s="140"/>
      <c r="D32" s="140"/>
      <c r="E32" s="140" t="s">
        <v>9</v>
      </c>
      <c r="F32" s="140" t="s">
        <v>10</v>
      </c>
      <c r="G32" s="140"/>
      <c r="H32" s="140" t="s">
        <v>11</v>
      </c>
      <c r="I32" s="140" t="s">
        <v>12</v>
      </c>
      <c r="J32" s="140" t="s">
        <v>9</v>
      </c>
      <c r="K32" s="140" t="s">
        <v>10</v>
      </c>
      <c r="L32" s="140"/>
      <c r="M32" s="140" t="s">
        <v>12</v>
      </c>
      <c r="N32" s="140" t="s">
        <v>9</v>
      </c>
      <c r="O32" s="140" t="s">
        <v>10</v>
      </c>
      <c r="P32" s="140"/>
      <c r="Q32" s="140" t="s">
        <v>11</v>
      </c>
      <c r="R32" s="140" t="s">
        <v>12</v>
      </c>
      <c r="S32" s="140" t="s">
        <v>9</v>
      </c>
      <c r="T32" s="140" t="s">
        <v>10</v>
      </c>
      <c r="U32" s="140" t="s">
        <v>11</v>
      </c>
      <c r="V32" s="135" t="s">
        <v>12</v>
      </c>
      <c r="W32" s="141"/>
    </row>
    <row r="33" spans="1:23" ht="15" x14ac:dyDescent="0.2">
      <c r="A33" s="140"/>
      <c r="B33" s="140"/>
      <c r="C33" s="140"/>
      <c r="D33" s="140"/>
      <c r="E33" s="140"/>
      <c r="F33" s="12" t="s">
        <v>13</v>
      </c>
      <c r="G33" s="12" t="s">
        <v>14</v>
      </c>
      <c r="H33" s="140"/>
      <c r="I33" s="140"/>
      <c r="J33" s="140"/>
      <c r="K33" s="12" t="s">
        <v>15</v>
      </c>
      <c r="L33" s="12" t="s">
        <v>16</v>
      </c>
      <c r="M33" s="140"/>
      <c r="N33" s="140"/>
      <c r="O33" s="12" t="s">
        <v>17</v>
      </c>
      <c r="P33" s="12" t="s">
        <v>18</v>
      </c>
      <c r="Q33" s="140"/>
      <c r="R33" s="140"/>
      <c r="S33" s="140"/>
      <c r="T33" s="140"/>
      <c r="U33" s="140"/>
      <c r="V33" s="135"/>
      <c r="W33" s="141"/>
    </row>
    <row r="34" spans="1:23" ht="15" x14ac:dyDescent="0.2">
      <c r="A34" s="13">
        <v>2250031015</v>
      </c>
      <c r="B34" s="14" t="s">
        <v>47</v>
      </c>
      <c r="C34" s="15" t="s">
        <v>48</v>
      </c>
      <c r="D34" s="15" t="s">
        <v>49</v>
      </c>
      <c r="E34" s="16">
        <v>80</v>
      </c>
      <c r="F34" s="17"/>
      <c r="G34" s="16">
        <v>5</v>
      </c>
      <c r="H34" s="17"/>
      <c r="I34" s="16">
        <v>85</v>
      </c>
      <c r="J34" s="17"/>
      <c r="K34" s="17"/>
      <c r="L34" s="17"/>
      <c r="M34" s="17"/>
      <c r="N34" s="16">
        <v>63</v>
      </c>
      <c r="O34" s="16">
        <v>63.4</v>
      </c>
      <c r="P34" s="17"/>
      <c r="Q34" s="17"/>
      <c r="R34" s="16">
        <v>126.4</v>
      </c>
      <c r="S34" s="16">
        <v>72</v>
      </c>
      <c r="T34" s="17"/>
      <c r="U34" s="17"/>
      <c r="V34" s="18">
        <v>72</v>
      </c>
      <c r="W34" s="98">
        <v>112.68</v>
      </c>
    </row>
    <row r="35" spans="1:23" ht="15" x14ac:dyDescent="0.2">
      <c r="A35" s="12">
        <v>2250031009</v>
      </c>
      <c r="B35" s="15" t="s">
        <v>50</v>
      </c>
      <c r="C35" s="15" t="s">
        <v>48</v>
      </c>
      <c r="D35" s="15" t="s">
        <v>49</v>
      </c>
      <c r="E35" s="16">
        <v>80</v>
      </c>
      <c r="F35" s="17"/>
      <c r="G35" s="17"/>
      <c r="H35" s="17"/>
      <c r="I35" s="16">
        <v>80</v>
      </c>
      <c r="J35" s="17"/>
      <c r="K35" s="17"/>
      <c r="L35" s="17"/>
      <c r="M35" s="17"/>
      <c r="N35" s="16">
        <v>63</v>
      </c>
      <c r="O35" s="16">
        <v>48.5</v>
      </c>
      <c r="P35" s="17"/>
      <c r="Q35" s="17"/>
      <c r="R35" s="16">
        <v>111.5</v>
      </c>
      <c r="S35" s="16">
        <v>72</v>
      </c>
      <c r="T35" s="17"/>
      <c r="U35" s="17"/>
      <c r="V35" s="18">
        <v>72</v>
      </c>
      <c r="W35" s="98">
        <v>101.25</v>
      </c>
    </row>
    <row r="36" spans="1:23" ht="15" x14ac:dyDescent="0.2">
      <c r="A36" s="12">
        <v>2250031006</v>
      </c>
      <c r="B36" s="15" t="s">
        <v>51</v>
      </c>
      <c r="C36" s="15" t="s">
        <v>48</v>
      </c>
      <c r="D36" s="15" t="s">
        <v>49</v>
      </c>
      <c r="E36" s="16">
        <v>80</v>
      </c>
      <c r="F36" s="17"/>
      <c r="G36" s="17"/>
      <c r="H36" s="17"/>
      <c r="I36" s="16">
        <v>80</v>
      </c>
      <c r="J36" s="17"/>
      <c r="K36" s="17"/>
      <c r="L36" s="17"/>
      <c r="M36" s="17"/>
      <c r="N36" s="16">
        <v>63</v>
      </c>
      <c r="O36" s="16">
        <v>42.5</v>
      </c>
      <c r="P36" s="17"/>
      <c r="Q36" s="17"/>
      <c r="R36" s="16">
        <v>105.5</v>
      </c>
      <c r="S36" s="16">
        <v>72</v>
      </c>
      <c r="T36" s="17"/>
      <c r="U36" s="17"/>
      <c r="V36" s="18">
        <v>72</v>
      </c>
      <c r="W36" s="98">
        <v>97.05</v>
      </c>
    </row>
    <row r="37" spans="1:23" ht="15" x14ac:dyDescent="0.2">
      <c r="A37" s="12">
        <v>2250031001</v>
      </c>
      <c r="B37" s="15" t="s">
        <v>52</v>
      </c>
      <c r="C37" s="15" t="s">
        <v>48</v>
      </c>
      <c r="D37" s="15" t="s">
        <v>53</v>
      </c>
      <c r="E37" s="16">
        <v>80</v>
      </c>
      <c r="F37" s="17"/>
      <c r="G37" s="17"/>
      <c r="H37" s="17"/>
      <c r="I37" s="16">
        <v>80</v>
      </c>
      <c r="J37" s="17"/>
      <c r="K37" s="17"/>
      <c r="L37" s="17"/>
      <c r="M37" s="17"/>
      <c r="N37" s="16">
        <v>63</v>
      </c>
      <c r="O37" s="16">
        <v>21</v>
      </c>
      <c r="P37" s="17"/>
      <c r="Q37" s="17"/>
      <c r="R37" s="16">
        <v>84</v>
      </c>
      <c r="S37" s="16">
        <v>72</v>
      </c>
      <c r="T37" s="17"/>
      <c r="U37" s="17"/>
      <c r="V37" s="18">
        <v>72</v>
      </c>
      <c r="W37" s="98">
        <v>82</v>
      </c>
    </row>
    <row r="38" spans="1:23" ht="15" x14ac:dyDescent="0.2">
      <c r="A38" s="12">
        <v>2250031005</v>
      </c>
      <c r="B38" s="15" t="s">
        <v>54</v>
      </c>
      <c r="C38" s="15" t="s">
        <v>48</v>
      </c>
      <c r="D38" s="15" t="s">
        <v>53</v>
      </c>
      <c r="E38" s="16">
        <v>80</v>
      </c>
      <c r="F38" s="17"/>
      <c r="G38" s="16">
        <v>9</v>
      </c>
      <c r="H38" s="17"/>
      <c r="I38" s="16">
        <v>89</v>
      </c>
      <c r="J38" s="17"/>
      <c r="K38" s="17"/>
      <c r="L38" s="17"/>
      <c r="M38" s="17"/>
      <c r="N38" s="16">
        <v>63</v>
      </c>
      <c r="O38" s="16">
        <v>15</v>
      </c>
      <c r="P38" s="17"/>
      <c r="Q38" s="17"/>
      <c r="R38" s="16">
        <v>78</v>
      </c>
      <c r="S38" s="16">
        <v>72</v>
      </c>
      <c r="T38" s="17"/>
      <c r="U38" s="17"/>
      <c r="V38" s="18">
        <v>72</v>
      </c>
      <c r="W38" s="98">
        <v>79.599999999999994</v>
      </c>
    </row>
    <row r="39" spans="1:23" ht="15" x14ac:dyDescent="0.2">
      <c r="A39" s="12">
        <v>2250031008</v>
      </c>
      <c r="B39" s="15" t="s">
        <v>55</v>
      </c>
      <c r="C39" s="15" t="s">
        <v>48</v>
      </c>
      <c r="D39" s="15" t="s">
        <v>49</v>
      </c>
      <c r="E39" s="16">
        <v>80</v>
      </c>
      <c r="F39" s="17"/>
      <c r="G39" s="17"/>
      <c r="H39" s="17"/>
      <c r="I39" s="16">
        <v>80</v>
      </c>
      <c r="J39" s="17"/>
      <c r="K39" s="17"/>
      <c r="L39" s="17"/>
      <c r="M39" s="17"/>
      <c r="N39" s="16">
        <v>63</v>
      </c>
      <c r="O39" s="16">
        <v>15</v>
      </c>
      <c r="P39" s="17"/>
      <c r="Q39" s="17"/>
      <c r="R39" s="16">
        <v>78</v>
      </c>
      <c r="S39" s="16">
        <v>72</v>
      </c>
      <c r="T39" s="17"/>
      <c r="U39" s="17"/>
      <c r="V39" s="18">
        <v>72</v>
      </c>
      <c r="W39" s="98">
        <v>77.8</v>
      </c>
    </row>
    <row r="40" spans="1:23" ht="15" x14ac:dyDescent="0.2">
      <c r="A40" s="12">
        <v>2250031013</v>
      </c>
      <c r="B40" s="15" t="s">
        <v>56</v>
      </c>
      <c r="C40" s="15" t="s">
        <v>48</v>
      </c>
      <c r="D40" s="15" t="s">
        <v>49</v>
      </c>
      <c r="E40" s="16">
        <v>80</v>
      </c>
      <c r="F40" s="17"/>
      <c r="G40" s="16">
        <v>1</v>
      </c>
      <c r="H40" s="17"/>
      <c r="I40" s="16">
        <v>81</v>
      </c>
      <c r="J40" s="17"/>
      <c r="K40" s="17"/>
      <c r="L40" s="17"/>
      <c r="M40" s="17"/>
      <c r="N40" s="16">
        <v>63</v>
      </c>
      <c r="O40" s="16">
        <v>9</v>
      </c>
      <c r="P40" s="17"/>
      <c r="Q40" s="17"/>
      <c r="R40" s="16">
        <v>72</v>
      </c>
      <c r="S40" s="16">
        <v>72</v>
      </c>
      <c r="T40" s="17"/>
      <c r="U40" s="17"/>
      <c r="V40" s="18">
        <v>72</v>
      </c>
      <c r="W40" s="98">
        <v>73.8</v>
      </c>
    </row>
    <row r="41" spans="1:23" ht="15" x14ac:dyDescent="0.2">
      <c r="A41" s="13">
        <v>2250031002</v>
      </c>
      <c r="B41" s="14" t="s">
        <v>57</v>
      </c>
      <c r="C41" s="15" t="s">
        <v>48</v>
      </c>
      <c r="D41" s="15" t="s">
        <v>53</v>
      </c>
      <c r="E41" s="16">
        <v>80</v>
      </c>
      <c r="F41" s="19"/>
      <c r="G41" s="20">
        <v>1</v>
      </c>
      <c r="H41" s="19"/>
      <c r="I41" s="16">
        <v>81</v>
      </c>
      <c r="J41" s="19"/>
      <c r="K41" s="19"/>
      <c r="L41" s="19"/>
      <c r="M41" s="19"/>
      <c r="N41" s="16">
        <v>63</v>
      </c>
      <c r="O41" s="19"/>
      <c r="P41" s="19"/>
      <c r="Q41" s="19"/>
      <c r="R41" s="16">
        <v>63</v>
      </c>
      <c r="S41" s="16">
        <v>72</v>
      </c>
      <c r="T41" s="19"/>
      <c r="U41" s="19"/>
      <c r="V41" s="18">
        <v>72</v>
      </c>
      <c r="W41" s="98">
        <v>67.5</v>
      </c>
    </row>
    <row r="42" spans="1:23" ht="15" x14ac:dyDescent="0.2">
      <c r="A42" s="13">
        <v>2250031012</v>
      </c>
      <c r="B42" s="14" t="s">
        <v>58</v>
      </c>
      <c r="C42" s="15" t="s">
        <v>48</v>
      </c>
      <c r="D42" s="15" t="s">
        <v>49</v>
      </c>
      <c r="E42" s="16">
        <v>80</v>
      </c>
      <c r="F42" s="17"/>
      <c r="G42" s="17"/>
      <c r="H42" s="17"/>
      <c r="I42" s="16">
        <v>80</v>
      </c>
      <c r="J42" s="17"/>
      <c r="K42" s="17"/>
      <c r="L42" s="17"/>
      <c r="M42" s="17"/>
      <c r="N42" s="16">
        <v>63</v>
      </c>
      <c r="O42" s="19">
        <v>0</v>
      </c>
      <c r="P42" s="19"/>
      <c r="Q42" s="19"/>
      <c r="R42" s="16">
        <v>63</v>
      </c>
      <c r="S42" s="16">
        <v>72</v>
      </c>
      <c r="T42" s="19"/>
      <c r="U42" s="19"/>
      <c r="V42" s="18">
        <v>72</v>
      </c>
      <c r="W42" s="98">
        <v>67.3</v>
      </c>
    </row>
    <row r="43" spans="1:23" ht="22.5" x14ac:dyDescent="0.2">
      <c r="A43" s="142" t="s">
        <v>119</v>
      </c>
      <c r="B43" s="142"/>
      <c r="C43" s="142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</row>
    <row r="44" spans="1:23" x14ac:dyDescent="0.2">
      <c r="A44" s="144" t="s">
        <v>0</v>
      </c>
      <c r="B44" s="144" t="s">
        <v>1</v>
      </c>
      <c r="C44" s="144" t="s">
        <v>2</v>
      </c>
      <c r="D44" s="144" t="s">
        <v>3</v>
      </c>
      <c r="E44" s="143" t="s">
        <v>4</v>
      </c>
      <c r="F44" s="143"/>
      <c r="G44" s="143"/>
      <c r="H44" s="143"/>
      <c r="I44" s="143"/>
      <c r="J44" s="143" t="s">
        <v>5</v>
      </c>
      <c r="K44" s="143"/>
      <c r="L44" s="143"/>
      <c r="M44" s="143"/>
      <c r="N44" s="143" t="s">
        <v>6</v>
      </c>
      <c r="O44" s="143"/>
      <c r="P44" s="143"/>
      <c r="Q44" s="143"/>
      <c r="R44" s="143"/>
      <c r="S44" s="143" t="s">
        <v>7</v>
      </c>
      <c r="T44" s="143"/>
      <c r="U44" s="143"/>
      <c r="V44" s="143"/>
      <c r="W44" s="145" t="s">
        <v>8</v>
      </c>
    </row>
    <row r="45" spans="1:23" x14ac:dyDescent="0.2">
      <c r="A45" s="144"/>
      <c r="B45" s="144"/>
      <c r="C45" s="144"/>
      <c r="D45" s="144"/>
      <c r="E45" s="144" t="s">
        <v>9</v>
      </c>
      <c r="F45" s="143" t="s">
        <v>10</v>
      </c>
      <c r="G45" s="143"/>
      <c r="H45" s="144" t="s">
        <v>11</v>
      </c>
      <c r="I45" s="144" t="s">
        <v>12</v>
      </c>
      <c r="J45" s="144" t="s">
        <v>9</v>
      </c>
      <c r="K45" s="143" t="s">
        <v>10</v>
      </c>
      <c r="L45" s="143"/>
      <c r="M45" s="144" t="s">
        <v>12</v>
      </c>
      <c r="N45" s="144" t="s">
        <v>9</v>
      </c>
      <c r="O45" s="146" t="s">
        <v>10</v>
      </c>
      <c r="P45" s="146"/>
      <c r="Q45" s="144" t="s">
        <v>11</v>
      </c>
      <c r="R45" s="144" t="s">
        <v>12</v>
      </c>
      <c r="S45" s="144" t="s">
        <v>9</v>
      </c>
      <c r="T45" s="144" t="s">
        <v>10</v>
      </c>
      <c r="U45" s="144" t="s">
        <v>11</v>
      </c>
      <c r="V45" s="144" t="s">
        <v>12</v>
      </c>
      <c r="W45" s="145"/>
    </row>
    <row r="46" spans="1:23" x14ac:dyDescent="0.2">
      <c r="A46" s="144"/>
      <c r="B46" s="144"/>
      <c r="C46" s="144"/>
      <c r="D46" s="144"/>
      <c r="E46" s="144"/>
      <c r="F46" s="21" t="s">
        <v>13</v>
      </c>
      <c r="G46" s="21" t="s">
        <v>14</v>
      </c>
      <c r="H46" s="144"/>
      <c r="I46" s="144"/>
      <c r="J46" s="144"/>
      <c r="K46" s="21" t="s">
        <v>15</v>
      </c>
      <c r="L46" s="21" t="s">
        <v>16</v>
      </c>
      <c r="M46" s="144"/>
      <c r="N46" s="144"/>
      <c r="O46" s="21" t="s">
        <v>17</v>
      </c>
      <c r="P46" s="21" t="s">
        <v>18</v>
      </c>
      <c r="Q46" s="144"/>
      <c r="R46" s="144"/>
      <c r="S46" s="144"/>
      <c r="T46" s="144"/>
      <c r="U46" s="144"/>
      <c r="V46" s="144"/>
      <c r="W46" s="145"/>
    </row>
    <row r="47" spans="1:23" ht="42.75" x14ac:dyDescent="0.2">
      <c r="A47" s="22">
        <v>2350201017</v>
      </c>
      <c r="B47" s="23" t="s">
        <v>60</v>
      </c>
      <c r="C47" s="24" t="s">
        <v>61</v>
      </c>
      <c r="D47" s="23" t="s">
        <v>62</v>
      </c>
      <c r="E47" s="23">
        <v>100</v>
      </c>
      <c r="F47" s="23"/>
      <c r="G47" s="23">
        <v>1</v>
      </c>
      <c r="H47" s="23"/>
      <c r="I47" s="23">
        <v>81</v>
      </c>
      <c r="J47" s="23"/>
      <c r="K47" s="23"/>
      <c r="L47" s="23"/>
      <c r="M47" s="23"/>
      <c r="N47" s="23">
        <v>90</v>
      </c>
      <c r="O47" s="23">
        <v>33.299999999999997</v>
      </c>
      <c r="P47" s="23"/>
      <c r="Q47" s="23"/>
      <c r="R47" s="23">
        <v>96.299999999999983</v>
      </c>
      <c r="S47" s="23">
        <v>90</v>
      </c>
      <c r="T47" s="23"/>
      <c r="U47" s="23"/>
      <c r="V47" s="23">
        <v>72</v>
      </c>
      <c r="W47" s="99">
        <v>90.809999999999988</v>
      </c>
    </row>
    <row r="48" spans="1:23" x14ac:dyDescent="0.2">
      <c r="A48" s="25">
        <v>2350201015</v>
      </c>
      <c r="B48" s="24" t="s">
        <v>63</v>
      </c>
      <c r="C48" s="24" t="s">
        <v>61</v>
      </c>
      <c r="D48" s="24" t="s">
        <v>21</v>
      </c>
      <c r="E48" s="24">
        <v>100</v>
      </c>
      <c r="F48" s="24">
        <v>5</v>
      </c>
      <c r="G48" s="24">
        <v>7.5</v>
      </c>
      <c r="H48" s="24"/>
      <c r="I48" s="24">
        <v>92.5</v>
      </c>
      <c r="J48" s="24"/>
      <c r="K48" s="24"/>
      <c r="L48" s="24"/>
      <c r="M48" s="24"/>
      <c r="N48" s="24">
        <v>90</v>
      </c>
      <c r="O48" s="24">
        <v>21</v>
      </c>
      <c r="P48" s="24"/>
      <c r="Q48" s="24"/>
      <c r="R48" s="24">
        <v>84</v>
      </c>
      <c r="S48" s="24">
        <v>90</v>
      </c>
      <c r="T48" s="24"/>
      <c r="U48" s="24"/>
      <c r="V48" s="24">
        <v>72</v>
      </c>
      <c r="W48" s="100">
        <v>84.5</v>
      </c>
    </row>
    <row r="49" spans="1:23" x14ac:dyDescent="0.2">
      <c r="A49" s="26">
        <v>2350201006</v>
      </c>
      <c r="B49" s="24" t="s">
        <v>64</v>
      </c>
      <c r="C49" s="24" t="s">
        <v>61</v>
      </c>
      <c r="D49" s="24" t="s">
        <v>21</v>
      </c>
      <c r="E49" s="24">
        <v>100</v>
      </c>
      <c r="F49" s="24">
        <v>0</v>
      </c>
      <c r="G49" s="24">
        <v>1</v>
      </c>
      <c r="H49" s="24">
        <v>0</v>
      </c>
      <c r="I49" s="24">
        <v>81</v>
      </c>
      <c r="J49" s="24">
        <v>0</v>
      </c>
      <c r="K49" s="24">
        <v>0</v>
      </c>
      <c r="L49" s="24">
        <v>0</v>
      </c>
      <c r="M49" s="24">
        <v>0</v>
      </c>
      <c r="N49" s="24">
        <v>90</v>
      </c>
      <c r="O49" s="24">
        <v>30</v>
      </c>
      <c r="P49" s="39">
        <v>0</v>
      </c>
      <c r="Q49" s="24">
        <v>0</v>
      </c>
      <c r="R49" s="24">
        <v>93</v>
      </c>
      <c r="S49" s="24">
        <v>90</v>
      </c>
      <c r="T49" s="24">
        <v>7</v>
      </c>
      <c r="U49" s="24">
        <v>0</v>
      </c>
      <c r="V49" s="24">
        <v>79</v>
      </c>
      <c r="W49" s="101">
        <v>89.2</v>
      </c>
    </row>
    <row r="50" spans="1:23" ht="15" x14ac:dyDescent="0.2">
      <c r="A50" s="27" t="s">
        <v>65</v>
      </c>
      <c r="B50" s="24" t="s">
        <v>66</v>
      </c>
      <c r="C50" s="24" t="s">
        <v>61</v>
      </c>
      <c r="D50" s="24" t="s">
        <v>21</v>
      </c>
      <c r="E50" s="28">
        <v>100</v>
      </c>
      <c r="F50" s="28">
        <v>0</v>
      </c>
      <c r="G50" s="28">
        <v>0</v>
      </c>
      <c r="H50" s="28">
        <v>0</v>
      </c>
      <c r="I50" s="28">
        <v>80</v>
      </c>
      <c r="J50" s="24"/>
      <c r="K50" s="24"/>
      <c r="L50" s="24"/>
      <c r="M50" s="24"/>
      <c r="N50" s="28">
        <v>90</v>
      </c>
      <c r="O50" s="28">
        <v>23.4</v>
      </c>
      <c r="P50" s="28">
        <v>4</v>
      </c>
      <c r="Q50" s="28">
        <v>0</v>
      </c>
      <c r="R50" s="28">
        <v>90.4</v>
      </c>
      <c r="S50" s="28">
        <v>90</v>
      </c>
      <c r="T50" s="28">
        <v>0</v>
      </c>
      <c r="U50" s="28">
        <v>0</v>
      </c>
      <c r="V50" s="28">
        <v>72</v>
      </c>
      <c r="W50" s="102">
        <v>86.48</v>
      </c>
    </row>
    <row r="51" spans="1:23" x14ac:dyDescent="0.2">
      <c r="A51" s="29">
        <v>2350201023</v>
      </c>
      <c r="B51" s="24" t="s">
        <v>67</v>
      </c>
      <c r="C51" s="24" t="s">
        <v>61</v>
      </c>
      <c r="D51" s="24" t="s">
        <v>21</v>
      </c>
      <c r="E51" s="24">
        <v>80</v>
      </c>
      <c r="F51" s="24">
        <v>0</v>
      </c>
      <c r="G51" s="24">
        <v>1</v>
      </c>
      <c r="H51" s="24">
        <v>0</v>
      </c>
      <c r="I51" s="24">
        <v>81</v>
      </c>
      <c r="J51" s="24"/>
      <c r="K51" s="24"/>
      <c r="L51" s="24"/>
      <c r="M51" s="24"/>
      <c r="N51" s="24">
        <v>63</v>
      </c>
      <c r="O51" s="24">
        <v>17.5</v>
      </c>
      <c r="P51" s="24">
        <v>0</v>
      </c>
      <c r="Q51" s="24">
        <v>0</v>
      </c>
      <c r="R51" s="24">
        <v>80.5</v>
      </c>
      <c r="S51" s="24">
        <v>72</v>
      </c>
      <c r="T51" s="24">
        <v>0</v>
      </c>
      <c r="U51" s="24">
        <v>0</v>
      </c>
      <c r="V51" s="24">
        <v>72</v>
      </c>
      <c r="W51" s="101">
        <v>79.75</v>
      </c>
    </row>
    <row r="52" spans="1:23" x14ac:dyDescent="0.2">
      <c r="A52" s="26">
        <v>2350201029</v>
      </c>
      <c r="B52" s="24" t="s">
        <v>68</v>
      </c>
      <c r="C52" s="24" t="s">
        <v>61</v>
      </c>
      <c r="D52" s="24" t="s">
        <v>21</v>
      </c>
      <c r="E52" s="24">
        <v>100</v>
      </c>
      <c r="F52" s="24">
        <v>4</v>
      </c>
      <c r="G52" s="24">
        <v>2.5</v>
      </c>
      <c r="H52" s="24">
        <v>0</v>
      </c>
      <c r="I52" s="24">
        <v>86.5</v>
      </c>
      <c r="J52" s="24"/>
      <c r="K52" s="24"/>
      <c r="L52" s="24"/>
      <c r="M52" s="24"/>
      <c r="N52" s="24">
        <v>90</v>
      </c>
      <c r="O52" s="24">
        <v>21</v>
      </c>
      <c r="P52" s="24"/>
      <c r="Q52" s="24"/>
      <c r="R52" s="24">
        <v>84</v>
      </c>
      <c r="S52" s="24">
        <v>90</v>
      </c>
      <c r="T52" s="24"/>
      <c r="U52" s="24"/>
      <c r="V52" s="24">
        <v>72</v>
      </c>
      <c r="W52" s="101">
        <v>83.3</v>
      </c>
    </row>
    <row r="53" spans="1:23" ht="15" x14ac:dyDescent="0.2">
      <c r="A53" s="22">
        <v>2350201020</v>
      </c>
      <c r="B53" s="22" t="s">
        <v>69</v>
      </c>
      <c r="C53" s="22" t="s">
        <v>61</v>
      </c>
      <c r="D53" s="22" t="s">
        <v>21</v>
      </c>
      <c r="E53" s="30">
        <v>100</v>
      </c>
      <c r="F53" s="30"/>
      <c r="G53" s="30">
        <v>2</v>
      </c>
      <c r="H53" s="30"/>
      <c r="I53" s="22">
        <v>82</v>
      </c>
      <c r="J53" s="38"/>
      <c r="K53" s="30"/>
      <c r="L53" s="30"/>
      <c r="M53" s="30"/>
      <c r="N53" s="30">
        <v>90</v>
      </c>
      <c r="O53" s="30">
        <v>0.5</v>
      </c>
      <c r="P53" s="30"/>
      <c r="Q53" s="38"/>
      <c r="R53" s="22">
        <v>63.5</v>
      </c>
      <c r="S53" s="30">
        <v>90</v>
      </c>
      <c r="T53" s="30">
        <v>2</v>
      </c>
      <c r="U53" s="30"/>
      <c r="V53" s="30">
        <v>74</v>
      </c>
      <c r="W53" s="103">
        <v>68.25</v>
      </c>
    </row>
    <row r="54" spans="1:23" x14ac:dyDescent="0.2">
      <c r="A54" s="31" t="s">
        <v>70</v>
      </c>
      <c r="B54" s="22" t="s">
        <v>71</v>
      </c>
      <c r="C54" s="22" t="s">
        <v>61</v>
      </c>
      <c r="D54" s="22" t="s">
        <v>21</v>
      </c>
      <c r="E54" s="22">
        <v>100</v>
      </c>
      <c r="F54" s="22">
        <v>4</v>
      </c>
      <c r="G54" s="22"/>
      <c r="H54" s="22"/>
      <c r="I54" s="22">
        <v>84</v>
      </c>
      <c r="J54" s="22"/>
      <c r="K54" s="22"/>
      <c r="L54" s="22"/>
      <c r="M54" s="22">
        <v>0</v>
      </c>
      <c r="N54" s="22">
        <v>90</v>
      </c>
      <c r="O54" s="22">
        <v>4.8</v>
      </c>
      <c r="P54" s="22"/>
      <c r="Q54" s="22"/>
      <c r="R54" s="22">
        <v>67.8</v>
      </c>
      <c r="S54" s="22">
        <v>90</v>
      </c>
      <c r="T54" s="22"/>
      <c r="U54" s="22"/>
      <c r="V54" s="22">
        <v>72</v>
      </c>
      <c r="W54" s="103">
        <v>71.459999999999994</v>
      </c>
    </row>
    <row r="55" spans="1:23" x14ac:dyDescent="0.2">
      <c r="A55" s="22">
        <v>2350201007</v>
      </c>
      <c r="B55" s="22" t="s">
        <v>72</v>
      </c>
      <c r="C55" s="22" t="s">
        <v>61</v>
      </c>
      <c r="D55" s="22" t="s">
        <v>21</v>
      </c>
      <c r="E55" s="22">
        <v>100</v>
      </c>
      <c r="F55" s="22"/>
      <c r="G55" s="22"/>
      <c r="H55" s="22"/>
      <c r="I55" s="22">
        <v>80</v>
      </c>
      <c r="J55" s="22"/>
      <c r="K55" s="22"/>
      <c r="L55" s="22"/>
      <c r="M55" s="22"/>
      <c r="N55" s="22">
        <v>90</v>
      </c>
      <c r="O55" s="22"/>
      <c r="P55" s="22"/>
      <c r="Q55" s="22"/>
      <c r="R55" s="22">
        <v>63</v>
      </c>
      <c r="S55" s="22">
        <v>90</v>
      </c>
      <c r="T55" s="22">
        <v>2</v>
      </c>
      <c r="U55" s="22"/>
      <c r="V55" s="22">
        <v>74</v>
      </c>
      <c r="W55" s="103">
        <v>67.5</v>
      </c>
    </row>
    <row r="56" spans="1:23" x14ac:dyDescent="0.2">
      <c r="A56" s="22">
        <v>2350201032</v>
      </c>
      <c r="B56" s="22" t="s">
        <v>73</v>
      </c>
      <c r="C56" s="22" t="s">
        <v>61</v>
      </c>
      <c r="D56" s="22" t="s">
        <v>21</v>
      </c>
      <c r="E56" s="22">
        <v>100</v>
      </c>
      <c r="F56" s="22"/>
      <c r="G56" s="22">
        <v>1</v>
      </c>
      <c r="H56" s="22"/>
      <c r="I56" s="22">
        <v>81</v>
      </c>
      <c r="J56" s="22"/>
      <c r="K56" s="22"/>
      <c r="L56" s="22"/>
      <c r="M56" s="22"/>
      <c r="N56" s="22">
        <v>90</v>
      </c>
      <c r="O56" s="22"/>
      <c r="P56" s="22"/>
      <c r="Q56" s="22"/>
      <c r="R56" s="22">
        <v>63</v>
      </c>
      <c r="S56" s="22">
        <v>90</v>
      </c>
      <c r="T56" s="22"/>
      <c r="U56" s="22"/>
      <c r="V56" s="22">
        <v>72</v>
      </c>
      <c r="W56" s="103">
        <v>67.5</v>
      </c>
    </row>
    <row r="57" spans="1:23" x14ac:dyDescent="0.2">
      <c r="A57" s="32">
        <v>2350201013</v>
      </c>
      <c r="B57" s="33" t="s">
        <v>74</v>
      </c>
      <c r="C57" s="33" t="s">
        <v>61</v>
      </c>
      <c r="D57" s="33" t="s">
        <v>21</v>
      </c>
      <c r="E57" s="33">
        <v>100</v>
      </c>
      <c r="F57" s="33"/>
      <c r="G57" s="33">
        <v>7</v>
      </c>
      <c r="H57" s="33"/>
      <c r="I57" s="33">
        <v>87</v>
      </c>
      <c r="J57" s="33"/>
      <c r="K57" s="33"/>
      <c r="L57" s="33"/>
      <c r="M57" s="33"/>
      <c r="N57" s="33">
        <v>90</v>
      </c>
      <c r="O57" s="33">
        <v>29</v>
      </c>
      <c r="P57" s="33"/>
      <c r="Q57" s="33"/>
      <c r="R57" s="33">
        <v>92</v>
      </c>
      <c r="S57" s="33">
        <v>90</v>
      </c>
      <c r="T57" s="33"/>
      <c r="U57" s="33"/>
      <c r="V57" s="33">
        <v>72</v>
      </c>
      <c r="W57" s="104">
        <v>89</v>
      </c>
    </row>
    <row r="58" spans="1:23" x14ac:dyDescent="0.2">
      <c r="A58" s="22">
        <v>2350201037</v>
      </c>
      <c r="B58" s="22" t="s">
        <v>75</v>
      </c>
      <c r="C58" s="22" t="s">
        <v>61</v>
      </c>
      <c r="D58" s="22" t="s">
        <v>21</v>
      </c>
      <c r="E58" s="22">
        <v>100</v>
      </c>
      <c r="F58" s="22"/>
      <c r="G58" s="22">
        <v>1</v>
      </c>
      <c r="H58" s="22"/>
      <c r="I58" s="22">
        <v>81</v>
      </c>
      <c r="J58" s="22">
        <v>0</v>
      </c>
      <c r="K58" s="22">
        <v>0</v>
      </c>
      <c r="L58" s="22">
        <v>0</v>
      </c>
      <c r="M58" s="22">
        <v>0</v>
      </c>
      <c r="N58" s="22">
        <v>90</v>
      </c>
      <c r="O58" s="22">
        <v>21</v>
      </c>
      <c r="P58" s="22">
        <v>4</v>
      </c>
      <c r="Q58" s="22"/>
      <c r="R58" s="22">
        <v>91</v>
      </c>
      <c r="S58" s="22">
        <v>90</v>
      </c>
      <c r="T58" s="22"/>
      <c r="U58" s="22"/>
      <c r="V58" s="22">
        <v>72</v>
      </c>
      <c r="W58" s="103">
        <v>85</v>
      </c>
    </row>
    <row r="59" spans="1:23" x14ac:dyDescent="0.2">
      <c r="A59" s="22">
        <v>2350201018</v>
      </c>
      <c r="B59" s="22" t="s">
        <v>76</v>
      </c>
      <c r="C59" s="22" t="s">
        <v>61</v>
      </c>
      <c r="D59" s="22" t="s">
        <v>21</v>
      </c>
      <c r="E59" s="22">
        <v>100</v>
      </c>
      <c r="F59" s="22"/>
      <c r="G59" s="22">
        <v>3</v>
      </c>
      <c r="H59" s="22"/>
      <c r="I59" s="22">
        <v>83</v>
      </c>
      <c r="J59" s="22"/>
      <c r="K59" s="22"/>
      <c r="L59" s="22"/>
      <c r="M59" s="22"/>
      <c r="N59" s="22">
        <v>90</v>
      </c>
      <c r="O59" s="22"/>
      <c r="P59" s="22"/>
      <c r="Q59" s="22"/>
      <c r="R59" s="22">
        <v>63</v>
      </c>
      <c r="S59" s="22">
        <v>90</v>
      </c>
      <c r="T59" s="22"/>
      <c r="U59" s="22"/>
      <c r="V59" s="22">
        <v>72</v>
      </c>
      <c r="W59" s="103">
        <v>67.900000000000006</v>
      </c>
    </row>
    <row r="60" spans="1:23" x14ac:dyDescent="0.2">
      <c r="A60" s="22">
        <v>2350201028</v>
      </c>
      <c r="B60" s="34" t="s">
        <v>77</v>
      </c>
      <c r="C60" s="34" t="s">
        <v>61</v>
      </c>
      <c r="D60" s="34" t="s">
        <v>21</v>
      </c>
      <c r="E60" s="34">
        <v>100</v>
      </c>
      <c r="F60" s="34"/>
      <c r="G60" s="34">
        <v>1</v>
      </c>
      <c r="H60" s="34"/>
      <c r="I60" s="22">
        <v>81</v>
      </c>
      <c r="J60" s="22"/>
      <c r="K60" s="22"/>
      <c r="L60" s="22"/>
      <c r="M60" s="22"/>
      <c r="N60" s="34">
        <v>90</v>
      </c>
      <c r="O60" s="34">
        <v>12.5</v>
      </c>
      <c r="P60" s="34"/>
      <c r="Q60" s="34"/>
      <c r="R60" s="34">
        <v>75.5</v>
      </c>
      <c r="S60" s="34">
        <v>90</v>
      </c>
      <c r="T60" s="34">
        <v>1</v>
      </c>
      <c r="U60" s="34"/>
      <c r="V60" s="34">
        <v>73</v>
      </c>
      <c r="W60" s="105">
        <v>76.349999999999994</v>
      </c>
    </row>
    <row r="61" spans="1:23" x14ac:dyDescent="0.2">
      <c r="A61" s="27" t="s">
        <v>78</v>
      </c>
      <c r="B61" s="24" t="s">
        <v>79</v>
      </c>
      <c r="C61" s="24" t="s">
        <v>61</v>
      </c>
      <c r="D61" s="24" t="s">
        <v>21</v>
      </c>
      <c r="E61" s="24">
        <v>100</v>
      </c>
      <c r="F61" s="24">
        <v>0</v>
      </c>
      <c r="G61" s="24">
        <v>1</v>
      </c>
      <c r="H61" s="24"/>
      <c r="I61" s="22">
        <v>81</v>
      </c>
      <c r="J61" s="22"/>
      <c r="K61" s="22"/>
      <c r="L61" s="22"/>
      <c r="M61" s="22"/>
      <c r="N61" s="24">
        <v>90</v>
      </c>
      <c r="O61" s="24">
        <v>35</v>
      </c>
      <c r="P61" s="24"/>
      <c r="Q61" s="24"/>
      <c r="R61" s="24">
        <v>98</v>
      </c>
      <c r="S61" s="24">
        <v>90</v>
      </c>
      <c r="T61" s="24"/>
      <c r="U61" s="24"/>
      <c r="V61" s="24">
        <v>72</v>
      </c>
      <c r="W61" s="101">
        <v>92</v>
      </c>
    </row>
    <row r="62" spans="1:23" x14ac:dyDescent="0.2">
      <c r="A62" s="26">
        <v>2350201010</v>
      </c>
      <c r="B62" s="24" t="s">
        <v>80</v>
      </c>
      <c r="C62" s="24" t="s">
        <v>61</v>
      </c>
      <c r="D62" s="24" t="s">
        <v>21</v>
      </c>
      <c r="E62" s="24">
        <v>100</v>
      </c>
      <c r="F62" s="24"/>
      <c r="G62" s="24">
        <v>1</v>
      </c>
      <c r="H62" s="24"/>
      <c r="I62" s="22">
        <v>81</v>
      </c>
      <c r="J62" s="22"/>
      <c r="K62" s="22"/>
      <c r="L62" s="22"/>
      <c r="M62" s="22"/>
      <c r="N62" s="24">
        <v>90</v>
      </c>
      <c r="O62" s="24">
        <v>6</v>
      </c>
      <c r="P62" s="24"/>
      <c r="Q62" s="24"/>
      <c r="R62" s="24">
        <v>69</v>
      </c>
      <c r="S62" s="24">
        <v>90</v>
      </c>
      <c r="T62" s="24"/>
      <c r="U62" s="24"/>
      <c r="V62" s="24">
        <v>72</v>
      </c>
      <c r="W62" s="101">
        <v>71.7</v>
      </c>
    </row>
    <row r="63" spans="1:23" x14ac:dyDescent="0.2">
      <c r="A63" s="26">
        <v>2350201039</v>
      </c>
      <c r="B63" s="24" t="s">
        <v>81</v>
      </c>
      <c r="C63" s="24" t="s">
        <v>61</v>
      </c>
      <c r="D63" s="24" t="s">
        <v>21</v>
      </c>
      <c r="E63" s="24">
        <v>100</v>
      </c>
      <c r="F63" s="24"/>
      <c r="G63" s="24">
        <v>1</v>
      </c>
      <c r="H63" s="24"/>
      <c r="I63" s="22">
        <v>81</v>
      </c>
      <c r="J63" s="22"/>
      <c r="K63" s="22"/>
      <c r="L63" s="22"/>
      <c r="M63" s="22"/>
      <c r="N63" s="24">
        <v>90</v>
      </c>
      <c r="O63" s="24">
        <v>37</v>
      </c>
      <c r="P63" s="24">
        <v>0.75</v>
      </c>
      <c r="Q63" s="24"/>
      <c r="R63" s="24">
        <v>90.75</v>
      </c>
      <c r="S63" s="24">
        <v>90</v>
      </c>
      <c r="T63" s="24">
        <v>1</v>
      </c>
      <c r="U63" s="24"/>
      <c r="V63" s="24">
        <v>73</v>
      </c>
      <c r="W63" s="101">
        <v>94.025000000000006</v>
      </c>
    </row>
    <row r="64" spans="1:23" x14ac:dyDescent="0.2">
      <c r="A64" s="26">
        <v>2350201014</v>
      </c>
      <c r="B64" s="24" t="s">
        <v>82</v>
      </c>
      <c r="C64" s="24" t="s">
        <v>61</v>
      </c>
      <c r="D64" s="24" t="s">
        <v>21</v>
      </c>
      <c r="E64" s="24">
        <v>100</v>
      </c>
      <c r="F64" s="24">
        <v>4</v>
      </c>
      <c r="G64" s="24">
        <v>1</v>
      </c>
      <c r="H64" s="24"/>
      <c r="I64" s="22">
        <v>85</v>
      </c>
      <c r="J64" s="22"/>
      <c r="K64" s="22"/>
      <c r="L64" s="22"/>
      <c r="M64" s="22"/>
      <c r="N64" s="24">
        <v>90</v>
      </c>
      <c r="O64" s="24"/>
      <c r="P64" s="24"/>
      <c r="Q64" s="24"/>
      <c r="R64" s="24">
        <v>63</v>
      </c>
      <c r="S64" s="24">
        <v>90</v>
      </c>
      <c r="T64" s="24"/>
      <c r="U64" s="24"/>
      <c r="V64" s="24">
        <v>72</v>
      </c>
      <c r="W64" s="101">
        <v>68.3</v>
      </c>
    </row>
    <row r="65" spans="1:23" x14ac:dyDescent="0.2">
      <c r="A65" s="26">
        <v>2350201041</v>
      </c>
      <c r="B65" s="24" t="s">
        <v>83</v>
      </c>
      <c r="C65" s="24" t="s">
        <v>61</v>
      </c>
      <c r="D65" s="24" t="s">
        <v>21</v>
      </c>
      <c r="E65" s="24">
        <v>100</v>
      </c>
      <c r="F65" s="24"/>
      <c r="G65" s="24">
        <v>4</v>
      </c>
      <c r="H65" s="24">
        <v>0</v>
      </c>
      <c r="I65" s="22">
        <v>84</v>
      </c>
      <c r="J65" s="22"/>
      <c r="K65" s="22"/>
      <c r="L65" s="22"/>
      <c r="M65" s="22"/>
      <c r="N65" s="24">
        <v>90</v>
      </c>
      <c r="O65" s="24">
        <v>26.4</v>
      </c>
      <c r="P65" s="24">
        <v>0</v>
      </c>
      <c r="Q65" s="24">
        <v>0</v>
      </c>
      <c r="R65" s="24">
        <v>89.4</v>
      </c>
      <c r="S65" s="24">
        <v>90</v>
      </c>
      <c r="T65" s="24">
        <v>0</v>
      </c>
      <c r="U65" s="24">
        <v>0</v>
      </c>
      <c r="V65" s="24">
        <v>72</v>
      </c>
      <c r="W65" s="101">
        <v>86.58</v>
      </c>
    </row>
    <row r="66" spans="1:23" x14ac:dyDescent="0.2">
      <c r="A66" s="26">
        <v>2350201022</v>
      </c>
      <c r="B66" s="24" t="s">
        <v>84</v>
      </c>
      <c r="C66" s="24" t="s">
        <v>61</v>
      </c>
      <c r="D66" s="24" t="s">
        <v>21</v>
      </c>
      <c r="E66" s="24">
        <v>100</v>
      </c>
      <c r="F66" s="24">
        <v>0</v>
      </c>
      <c r="G66" s="24">
        <v>1</v>
      </c>
      <c r="H66" s="24">
        <v>0</v>
      </c>
      <c r="I66" s="22">
        <v>81</v>
      </c>
      <c r="J66" s="22"/>
      <c r="K66" s="22"/>
      <c r="L66" s="22"/>
      <c r="M66" s="22"/>
      <c r="N66" s="24">
        <v>90</v>
      </c>
      <c r="O66" s="24">
        <v>8.4</v>
      </c>
      <c r="P66" s="24">
        <v>0</v>
      </c>
      <c r="Q66" s="24">
        <v>0</v>
      </c>
      <c r="R66" s="24">
        <v>71.400000000000006</v>
      </c>
      <c r="S66" s="24">
        <v>90</v>
      </c>
      <c r="T66" s="24">
        <v>0</v>
      </c>
      <c r="U66" s="24">
        <v>0</v>
      </c>
      <c r="V66" s="24">
        <v>72</v>
      </c>
      <c r="W66" s="101">
        <v>73.38</v>
      </c>
    </row>
    <row r="67" spans="1:23" x14ac:dyDescent="0.2">
      <c r="A67" s="22">
        <v>2350201001</v>
      </c>
      <c r="B67" s="34" t="s">
        <v>85</v>
      </c>
      <c r="C67" s="34" t="s">
        <v>61</v>
      </c>
      <c r="D67" s="34" t="s">
        <v>21</v>
      </c>
      <c r="E67" s="34">
        <v>80</v>
      </c>
      <c r="F67" s="34"/>
      <c r="G67" s="34">
        <v>9</v>
      </c>
      <c r="H67" s="34"/>
      <c r="I67" s="34">
        <v>89</v>
      </c>
      <c r="J67" s="34"/>
      <c r="K67" s="34"/>
      <c r="L67" s="34"/>
      <c r="M67" s="34"/>
      <c r="N67" s="34">
        <v>63</v>
      </c>
      <c r="O67" s="34">
        <v>32.4</v>
      </c>
      <c r="P67" s="34"/>
      <c r="Q67" s="34"/>
      <c r="R67" s="34">
        <v>95.4</v>
      </c>
      <c r="S67" s="34">
        <v>72</v>
      </c>
      <c r="T67" s="34">
        <v>1</v>
      </c>
      <c r="U67" s="34"/>
      <c r="V67" s="34">
        <v>73</v>
      </c>
      <c r="W67" s="105">
        <v>91.88</v>
      </c>
    </row>
    <row r="68" spans="1:23" x14ac:dyDescent="0.2">
      <c r="A68" s="26">
        <v>2350201004</v>
      </c>
      <c r="B68" s="24" t="s">
        <v>86</v>
      </c>
      <c r="C68" s="24" t="s">
        <v>61</v>
      </c>
      <c r="D68" s="24" t="s">
        <v>21</v>
      </c>
      <c r="E68" s="24">
        <v>80</v>
      </c>
      <c r="F68" s="24">
        <v>1</v>
      </c>
      <c r="G68" s="24">
        <v>7.5</v>
      </c>
      <c r="H68" s="24"/>
      <c r="I68" s="24">
        <v>88.5</v>
      </c>
      <c r="J68" s="24"/>
      <c r="K68" s="24"/>
      <c r="L68" s="24"/>
      <c r="M68" s="24"/>
      <c r="N68" s="24">
        <v>63</v>
      </c>
      <c r="O68" s="24"/>
      <c r="P68" s="24"/>
      <c r="Q68" s="24"/>
      <c r="R68" s="24">
        <v>63</v>
      </c>
      <c r="S68" s="24">
        <v>72</v>
      </c>
      <c r="T68" s="24">
        <v>1</v>
      </c>
      <c r="U68" s="24"/>
      <c r="V68" s="24">
        <v>73</v>
      </c>
      <c r="W68" s="101">
        <v>69.099999999999994</v>
      </c>
    </row>
    <row r="69" spans="1:23" x14ac:dyDescent="0.2">
      <c r="A69" s="35">
        <v>2350201031</v>
      </c>
      <c r="B69" s="36" t="s">
        <v>87</v>
      </c>
      <c r="C69" s="24" t="s">
        <v>61</v>
      </c>
      <c r="D69" s="24" t="s">
        <v>21</v>
      </c>
      <c r="E69" s="24">
        <v>80</v>
      </c>
      <c r="F69" s="24"/>
      <c r="G69" s="24">
        <v>1</v>
      </c>
      <c r="H69" s="24"/>
      <c r="I69" s="24">
        <v>81</v>
      </c>
      <c r="J69" s="24"/>
      <c r="K69" s="24"/>
      <c r="L69" s="24"/>
      <c r="M69" s="24"/>
      <c r="N69" s="24">
        <v>63</v>
      </c>
      <c r="O69" s="39">
        <v>17.5</v>
      </c>
      <c r="P69" s="24"/>
      <c r="Q69" s="24"/>
      <c r="R69" s="24">
        <v>80.5</v>
      </c>
      <c r="S69" s="24">
        <v>72</v>
      </c>
      <c r="T69" s="24"/>
      <c r="U69" s="24"/>
      <c r="V69" s="24">
        <v>72</v>
      </c>
      <c r="W69" s="101">
        <v>79.75</v>
      </c>
    </row>
    <row r="70" spans="1:23" x14ac:dyDescent="0.2">
      <c r="A70" s="26">
        <v>2350201012</v>
      </c>
      <c r="B70" s="24" t="s">
        <v>88</v>
      </c>
      <c r="C70" s="24" t="s">
        <v>61</v>
      </c>
      <c r="D70" s="24" t="s">
        <v>21</v>
      </c>
      <c r="E70" s="24">
        <v>80</v>
      </c>
      <c r="F70" s="24">
        <v>4</v>
      </c>
      <c r="G70" s="24">
        <v>1</v>
      </c>
      <c r="H70" s="24"/>
      <c r="I70" s="24">
        <v>85</v>
      </c>
      <c r="J70" s="24"/>
      <c r="K70" s="24"/>
      <c r="L70" s="24"/>
      <c r="M70" s="24"/>
      <c r="N70" s="24">
        <v>63</v>
      </c>
      <c r="O70" s="24">
        <v>7.5</v>
      </c>
      <c r="P70" s="24"/>
      <c r="Q70" s="24"/>
      <c r="R70" s="24">
        <v>70.5</v>
      </c>
      <c r="S70" s="24">
        <v>72</v>
      </c>
      <c r="T70" s="24">
        <v>1</v>
      </c>
      <c r="U70" s="24"/>
      <c r="V70" s="24">
        <v>73</v>
      </c>
      <c r="W70" s="101">
        <v>73.650000000000006</v>
      </c>
    </row>
    <row r="71" spans="1:23" x14ac:dyDescent="0.2">
      <c r="A71" s="27" t="s">
        <v>89</v>
      </c>
      <c r="B71" s="24" t="s">
        <v>90</v>
      </c>
      <c r="C71" s="24" t="s">
        <v>61</v>
      </c>
      <c r="D71" s="24" t="s">
        <v>21</v>
      </c>
      <c r="E71" s="24">
        <v>80</v>
      </c>
      <c r="F71" s="24">
        <v>4</v>
      </c>
      <c r="G71" s="24">
        <v>2</v>
      </c>
      <c r="H71" s="24"/>
      <c r="I71" s="24">
        <v>86</v>
      </c>
      <c r="J71" s="24"/>
      <c r="K71" s="24"/>
      <c r="L71" s="24"/>
      <c r="M71" s="24"/>
      <c r="N71" s="24">
        <v>63</v>
      </c>
      <c r="O71" s="24">
        <v>21</v>
      </c>
      <c r="P71" s="39"/>
      <c r="Q71" s="24"/>
      <c r="R71" s="24">
        <v>84</v>
      </c>
      <c r="S71" s="24">
        <v>72</v>
      </c>
      <c r="T71" s="39"/>
      <c r="U71" s="24"/>
      <c r="V71" s="24">
        <v>79</v>
      </c>
      <c r="W71" s="103">
        <v>83.2</v>
      </c>
    </row>
    <row r="72" spans="1:23" x14ac:dyDescent="0.2">
      <c r="A72" s="26">
        <v>2350201027</v>
      </c>
      <c r="B72" s="24" t="s">
        <v>91</v>
      </c>
      <c r="C72" s="24" t="s">
        <v>61</v>
      </c>
      <c r="D72" s="24" t="s">
        <v>21</v>
      </c>
      <c r="E72" s="24">
        <v>80</v>
      </c>
      <c r="F72" s="24"/>
      <c r="G72" s="24"/>
      <c r="H72" s="24"/>
      <c r="I72" s="24">
        <v>80</v>
      </c>
      <c r="J72" s="24"/>
      <c r="K72" s="24"/>
      <c r="L72" s="24"/>
      <c r="M72" s="24"/>
      <c r="N72" s="24">
        <v>63</v>
      </c>
      <c r="O72" s="39">
        <v>21</v>
      </c>
      <c r="P72" s="24"/>
      <c r="Q72" s="24"/>
      <c r="R72" s="24">
        <v>84</v>
      </c>
      <c r="S72" s="24">
        <v>72</v>
      </c>
      <c r="T72" s="24"/>
      <c r="U72" s="24"/>
      <c r="V72" s="24">
        <v>72</v>
      </c>
      <c r="W72" s="101">
        <v>82</v>
      </c>
    </row>
    <row r="73" spans="1:23" x14ac:dyDescent="0.2">
      <c r="A73" s="26">
        <v>2350201008</v>
      </c>
      <c r="B73" s="26" t="s">
        <v>92</v>
      </c>
      <c r="C73" s="26" t="s">
        <v>61</v>
      </c>
      <c r="D73" s="26" t="s">
        <v>21</v>
      </c>
      <c r="E73" s="26">
        <v>100</v>
      </c>
      <c r="F73" s="26">
        <v>0</v>
      </c>
      <c r="G73" s="26">
        <v>1</v>
      </c>
      <c r="H73" s="26">
        <v>0</v>
      </c>
      <c r="I73" s="26">
        <v>81</v>
      </c>
      <c r="J73" s="26"/>
      <c r="K73" s="26"/>
      <c r="L73" s="26"/>
      <c r="M73" s="26"/>
      <c r="N73" s="26">
        <v>90</v>
      </c>
      <c r="O73" s="26">
        <v>15.9</v>
      </c>
      <c r="P73" s="26">
        <v>0</v>
      </c>
      <c r="Q73" s="26">
        <v>0</v>
      </c>
      <c r="R73" s="26">
        <v>78.900000000000006</v>
      </c>
      <c r="S73" s="26">
        <v>90</v>
      </c>
      <c r="T73" s="26">
        <v>0</v>
      </c>
      <c r="U73" s="26">
        <v>0</v>
      </c>
      <c r="V73" s="26">
        <v>72</v>
      </c>
      <c r="W73" s="106">
        <v>78.63</v>
      </c>
    </row>
    <row r="74" spans="1:23" x14ac:dyDescent="0.2">
      <c r="A74" s="26">
        <v>2350201034</v>
      </c>
      <c r="B74" s="26" t="s">
        <v>93</v>
      </c>
      <c r="C74" s="26" t="s">
        <v>61</v>
      </c>
      <c r="D74" s="26" t="s">
        <v>21</v>
      </c>
      <c r="E74" s="26">
        <v>100</v>
      </c>
      <c r="F74" s="26"/>
      <c r="G74" s="26">
        <v>2</v>
      </c>
      <c r="H74" s="26"/>
      <c r="I74" s="26">
        <v>82</v>
      </c>
      <c r="J74" s="26"/>
      <c r="K74" s="26"/>
      <c r="L74" s="26"/>
      <c r="M74" s="26"/>
      <c r="N74" s="26">
        <v>91</v>
      </c>
      <c r="O74" s="26">
        <v>34.200000000000003</v>
      </c>
      <c r="P74" s="26"/>
      <c r="Q74" s="26"/>
      <c r="R74" s="26">
        <v>97.9</v>
      </c>
      <c r="S74" s="26">
        <v>90</v>
      </c>
      <c r="T74" s="26">
        <v>8</v>
      </c>
      <c r="U74" s="26"/>
      <c r="V74" s="26">
        <v>80</v>
      </c>
      <c r="W74" s="106">
        <v>92.93</v>
      </c>
    </row>
    <row r="75" spans="1:23" x14ac:dyDescent="0.2">
      <c r="A75" s="26">
        <v>2350201016</v>
      </c>
      <c r="B75" s="26" t="s">
        <v>94</v>
      </c>
      <c r="C75" s="26" t="s">
        <v>61</v>
      </c>
      <c r="D75" s="26" t="s">
        <v>95</v>
      </c>
      <c r="E75" s="26">
        <v>100</v>
      </c>
      <c r="F75" s="26">
        <v>0</v>
      </c>
      <c r="G75" s="26">
        <v>0</v>
      </c>
      <c r="H75" s="26">
        <v>0</v>
      </c>
      <c r="I75" s="26">
        <v>80</v>
      </c>
      <c r="J75" s="26">
        <v>0</v>
      </c>
      <c r="K75" s="26">
        <v>0</v>
      </c>
      <c r="L75" s="26">
        <v>0</v>
      </c>
      <c r="M75" s="26">
        <v>0</v>
      </c>
      <c r="N75" s="26">
        <v>90</v>
      </c>
      <c r="O75" s="26">
        <v>88.5</v>
      </c>
      <c r="P75" s="26">
        <v>0</v>
      </c>
      <c r="Q75" s="26">
        <v>0</v>
      </c>
      <c r="R75" s="26">
        <v>178.5</v>
      </c>
      <c r="S75" s="26">
        <v>90</v>
      </c>
      <c r="T75" s="26">
        <v>0</v>
      </c>
      <c r="U75" s="26">
        <v>0</v>
      </c>
      <c r="V75" s="26">
        <v>72</v>
      </c>
      <c r="W75" s="106">
        <v>148.15</v>
      </c>
    </row>
    <row r="76" spans="1:23" x14ac:dyDescent="0.2">
      <c r="A76" s="26">
        <v>2350201021</v>
      </c>
      <c r="B76" s="26" t="s">
        <v>96</v>
      </c>
      <c r="C76" s="26" t="s">
        <v>61</v>
      </c>
      <c r="D76" s="26" t="s">
        <v>21</v>
      </c>
      <c r="E76" s="26">
        <v>100</v>
      </c>
      <c r="F76" s="26"/>
      <c r="G76" s="26">
        <v>1</v>
      </c>
      <c r="H76" s="26"/>
      <c r="I76" s="26">
        <v>81</v>
      </c>
      <c r="J76" s="26"/>
      <c r="K76" s="26"/>
      <c r="L76" s="26"/>
      <c r="M76" s="26"/>
      <c r="N76" s="26">
        <v>90</v>
      </c>
      <c r="O76" s="26">
        <v>21</v>
      </c>
      <c r="P76" s="26"/>
      <c r="Q76" s="26"/>
      <c r="R76" s="26">
        <v>84</v>
      </c>
      <c r="S76" s="26">
        <v>90</v>
      </c>
      <c r="T76" s="26"/>
      <c r="U76" s="26"/>
      <c r="V76" s="26">
        <v>72</v>
      </c>
      <c r="W76" s="106">
        <v>82.2</v>
      </c>
    </row>
    <row r="77" spans="1:23" x14ac:dyDescent="0.2">
      <c r="A77" s="26">
        <v>2350201009</v>
      </c>
      <c r="B77" s="26" t="s">
        <v>97</v>
      </c>
      <c r="C77" s="26" t="s">
        <v>61</v>
      </c>
      <c r="D77" s="26" t="s">
        <v>21</v>
      </c>
      <c r="E77" s="26">
        <v>100</v>
      </c>
      <c r="F77" s="26"/>
      <c r="G77" s="26"/>
      <c r="H77" s="26"/>
      <c r="I77" s="26">
        <v>80</v>
      </c>
      <c r="J77" s="26"/>
      <c r="K77" s="26"/>
      <c r="L77" s="26"/>
      <c r="M77" s="26"/>
      <c r="N77" s="26">
        <v>90</v>
      </c>
      <c r="O77" s="26">
        <v>26.5</v>
      </c>
      <c r="P77" s="26"/>
      <c r="Q77" s="26"/>
      <c r="R77" s="26">
        <v>89.5</v>
      </c>
      <c r="S77" s="26">
        <v>90</v>
      </c>
      <c r="T77" s="26"/>
      <c r="U77" s="26"/>
      <c r="V77" s="26">
        <v>72</v>
      </c>
      <c r="W77" s="106">
        <v>85.85</v>
      </c>
    </row>
    <row r="78" spans="1:23" x14ac:dyDescent="0.2">
      <c r="A78" s="26">
        <v>2350201040</v>
      </c>
      <c r="B78" s="26" t="s">
        <v>98</v>
      </c>
      <c r="C78" s="26" t="s">
        <v>61</v>
      </c>
      <c r="D78" s="26" t="s">
        <v>21</v>
      </c>
      <c r="E78" s="26">
        <v>100</v>
      </c>
      <c r="F78" s="26"/>
      <c r="G78" s="26"/>
      <c r="H78" s="26"/>
      <c r="I78" s="26">
        <v>80</v>
      </c>
      <c r="J78" s="26"/>
      <c r="K78" s="26"/>
      <c r="L78" s="26"/>
      <c r="M78" s="26"/>
      <c r="N78" s="26">
        <v>90</v>
      </c>
      <c r="O78" s="26">
        <v>21</v>
      </c>
      <c r="P78" s="26"/>
      <c r="Q78" s="26"/>
      <c r="R78" s="26">
        <v>84</v>
      </c>
      <c r="S78" s="26">
        <v>90</v>
      </c>
      <c r="T78" s="26"/>
      <c r="U78" s="26"/>
      <c r="V78" s="26">
        <v>72</v>
      </c>
      <c r="W78" s="106">
        <v>82</v>
      </c>
    </row>
    <row r="79" spans="1:23" x14ac:dyDescent="0.2">
      <c r="A79" s="31" t="s">
        <v>99</v>
      </c>
      <c r="B79" s="22" t="s">
        <v>100</v>
      </c>
      <c r="C79" s="26" t="s">
        <v>61</v>
      </c>
      <c r="D79" s="22" t="s">
        <v>21</v>
      </c>
      <c r="E79" s="22">
        <v>100</v>
      </c>
      <c r="F79" s="22"/>
      <c r="G79" s="22"/>
      <c r="H79" s="22"/>
      <c r="I79" s="22">
        <v>80</v>
      </c>
      <c r="J79" s="22"/>
      <c r="K79" s="22"/>
      <c r="L79" s="22"/>
      <c r="M79" s="22"/>
      <c r="N79" s="22">
        <v>90</v>
      </c>
      <c r="O79" s="22">
        <v>21</v>
      </c>
      <c r="P79" s="22"/>
      <c r="Q79" s="22"/>
      <c r="R79" s="22">
        <v>84</v>
      </c>
      <c r="S79" s="22">
        <v>90</v>
      </c>
      <c r="T79" s="22"/>
      <c r="U79" s="22"/>
      <c r="V79" s="22">
        <v>72</v>
      </c>
      <c r="W79" s="103">
        <v>82</v>
      </c>
    </row>
    <row r="80" spans="1:23" x14ac:dyDescent="0.2">
      <c r="A80" s="22">
        <v>2350201003</v>
      </c>
      <c r="B80" s="22" t="s">
        <v>101</v>
      </c>
      <c r="C80" s="26" t="s">
        <v>61</v>
      </c>
      <c r="D80" s="22" t="s">
        <v>21</v>
      </c>
      <c r="E80" s="22">
        <v>100</v>
      </c>
      <c r="F80" s="22">
        <v>4</v>
      </c>
      <c r="G80" s="22">
        <v>2</v>
      </c>
      <c r="H80" s="22"/>
      <c r="I80" s="22">
        <v>86</v>
      </c>
      <c r="J80" s="22"/>
      <c r="K80" s="22"/>
      <c r="L80" s="22"/>
      <c r="M80" s="22"/>
      <c r="N80" s="22">
        <v>90</v>
      </c>
      <c r="O80" s="22"/>
      <c r="P80" s="22"/>
      <c r="Q80" s="22"/>
      <c r="R80" s="22">
        <v>63</v>
      </c>
      <c r="S80" s="22">
        <v>90</v>
      </c>
      <c r="T80" s="22"/>
      <c r="U80" s="22"/>
      <c r="V80" s="22">
        <v>72</v>
      </c>
      <c r="W80" s="103">
        <v>68.5</v>
      </c>
    </row>
    <row r="81" spans="1:23" x14ac:dyDescent="0.2">
      <c r="A81" s="22">
        <v>2350201026</v>
      </c>
      <c r="B81" s="22" t="s">
        <v>102</v>
      </c>
      <c r="C81" s="26" t="s">
        <v>61</v>
      </c>
      <c r="D81" s="22" t="s">
        <v>21</v>
      </c>
      <c r="E81" s="22">
        <v>100</v>
      </c>
      <c r="F81" s="22">
        <v>4</v>
      </c>
      <c r="G81" s="22">
        <v>4.5</v>
      </c>
      <c r="H81" s="22"/>
      <c r="I81" s="22">
        <v>88.5</v>
      </c>
      <c r="J81" s="22"/>
      <c r="K81" s="22"/>
      <c r="L81" s="22"/>
      <c r="M81" s="22"/>
      <c r="N81" s="22">
        <v>90</v>
      </c>
      <c r="O81" s="22">
        <v>36</v>
      </c>
      <c r="P81" s="22"/>
      <c r="Q81" s="22"/>
      <c r="R81" s="22">
        <v>99</v>
      </c>
      <c r="S81" s="22">
        <v>90</v>
      </c>
      <c r="T81" s="22"/>
      <c r="U81" s="22"/>
      <c r="V81" s="22">
        <v>72</v>
      </c>
      <c r="W81" s="103">
        <v>94.2</v>
      </c>
    </row>
    <row r="82" spans="1:23" x14ac:dyDescent="0.2">
      <c r="A82" s="22">
        <v>2350201030</v>
      </c>
      <c r="B82" s="22" t="s">
        <v>103</v>
      </c>
      <c r="C82" s="26" t="s">
        <v>61</v>
      </c>
      <c r="D82" s="22" t="s">
        <v>21</v>
      </c>
      <c r="E82" s="22">
        <v>100</v>
      </c>
      <c r="F82" s="22"/>
      <c r="G82" s="22">
        <v>2.5</v>
      </c>
      <c r="H82" s="22"/>
      <c r="I82" s="22">
        <v>82.5</v>
      </c>
      <c r="J82" s="22"/>
      <c r="K82" s="22"/>
      <c r="L82" s="22"/>
      <c r="M82" s="22"/>
      <c r="N82" s="22">
        <v>90</v>
      </c>
      <c r="O82" s="22">
        <v>12</v>
      </c>
      <c r="P82" s="22">
        <v>2</v>
      </c>
      <c r="Q82" s="22"/>
      <c r="R82" s="22">
        <v>77</v>
      </c>
      <c r="S82" s="22">
        <v>90</v>
      </c>
      <c r="T82" s="22">
        <v>1</v>
      </c>
      <c r="U82" s="22"/>
      <c r="V82" s="22">
        <v>73</v>
      </c>
      <c r="W82" s="103">
        <v>77.7</v>
      </c>
    </row>
    <row r="83" spans="1:23" x14ac:dyDescent="0.2">
      <c r="A83" s="22">
        <v>2350201033</v>
      </c>
      <c r="B83" s="22" t="s">
        <v>104</v>
      </c>
      <c r="C83" s="26" t="s">
        <v>61</v>
      </c>
      <c r="D83" s="22" t="s">
        <v>21</v>
      </c>
      <c r="E83" s="22">
        <v>100</v>
      </c>
      <c r="F83" s="22"/>
      <c r="G83" s="22">
        <v>1</v>
      </c>
      <c r="H83" s="22"/>
      <c r="I83" s="22">
        <v>81</v>
      </c>
      <c r="J83" s="22"/>
      <c r="K83" s="22"/>
      <c r="L83" s="22"/>
      <c r="M83" s="22"/>
      <c r="N83" s="22">
        <v>91</v>
      </c>
      <c r="O83" s="22">
        <v>36</v>
      </c>
      <c r="P83" s="22">
        <v>4</v>
      </c>
      <c r="Q83" s="22"/>
      <c r="R83" s="22">
        <v>103.7</v>
      </c>
      <c r="S83" s="22">
        <v>90</v>
      </c>
      <c r="T83" s="22"/>
      <c r="U83" s="22"/>
      <c r="V83" s="22">
        <v>72</v>
      </c>
      <c r="W83" s="103">
        <v>95.99</v>
      </c>
    </row>
    <row r="84" spans="1:23" x14ac:dyDescent="0.2">
      <c r="A84" s="22">
        <v>2350201035</v>
      </c>
      <c r="B84" s="22" t="s">
        <v>105</v>
      </c>
      <c r="C84" s="26" t="s">
        <v>61</v>
      </c>
      <c r="D84" s="22" t="s">
        <v>21</v>
      </c>
      <c r="E84" s="22">
        <v>100</v>
      </c>
      <c r="F84" s="22">
        <v>4</v>
      </c>
      <c r="G84" s="22">
        <v>3</v>
      </c>
      <c r="H84" s="22"/>
      <c r="I84" s="22">
        <v>87</v>
      </c>
      <c r="J84" s="22"/>
      <c r="K84" s="22"/>
      <c r="L84" s="22"/>
      <c r="M84" s="22"/>
      <c r="N84" s="22">
        <v>90</v>
      </c>
      <c r="O84" s="22">
        <v>5.6</v>
      </c>
      <c r="P84" s="22"/>
      <c r="Q84" s="22"/>
      <c r="R84" s="22">
        <v>68.599999999999994</v>
      </c>
      <c r="S84" s="22">
        <v>90</v>
      </c>
      <c r="T84" s="22"/>
      <c r="U84" s="22"/>
      <c r="V84" s="22">
        <v>72</v>
      </c>
      <c r="W84" s="103">
        <v>72.62</v>
      </c>
    </row>
    <row r="85" spans="1:23" x14ac:dyDescent="0.2">
      <c r="A85" s="37">
        <v>2350201005</v>
      </c>
      <c r="B85" s="22" t="s">
        <v>106</v>
      </c>
      <c r="C85" s="26" t="s">
        <v>61</v>
      </c>
      <c r="D85" s="22" t="s">
        <v>21</v>
      </c>
      <c r="E85" s="22">
        <v>100</v>
      </c>
      <c r="F85" s="22"/>
      <c r="G85" s="22">
        <v>1</v>
      </c>
      <c r="H85" s="22"/>
      <c r="I85" s="22">
        <v>81</v>
      </c>
      <c r="J85" s="22"/>
      <c r="K85" s="22"/>
      <c r="L85" s="22"/>
      <c r="M85" s="22"/>
      <c r="N85" s="22">
        <v>90</v>
      </c>
      <c r="O85" s="22">
        <v>7.5</v>
      </c>
      <c r="P85" s="22"/>
      <c r="Q85" s="22"/>
      <c r="R85" s="22">
        <v>71.2</v>
      </c>
      <c r="S85" s="22">
        <v>90</v>
      </c>
      <c r="T85" s="22"/>
      <c r="U85" s="22"/>
      <c r="V85" s="22">
        <v>72</v>
      </c>
      <c r="W85" s="103">
        <v>73.239999999999995</v>
      </c>
    </row>
    <row r="86" spans="1:23" ht="23.25" x14ac:dyDescent="0.2">
      <c r="A86" s="155" t="s">
        <v>118</v>
      </c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55"/>
    </row>
    <row r="87" spans="1:23" x14ac:dyDescent="0.2">
      <c r="A87" s="147" t="s">
        <v>0</v>
      </c>
      <c r="B87" s="147" t="s">
        <v>1</v>
      </c>
      <c r="C87" s="147" t="s">
        <v>2</v>
      </c>
      <c r="D87" s="147" t="s">
        <v>3</v>
      </c>
      <c r="E87" s="149" t="s">
        <v>4</v>
      </c>
      <c r="F87" s="153"/>
      <c r="G87" s="153"/>
      <c r="H87" s="153"/>
      <c r="I87" s="150"/>
      <c r="J87" s="149" t="s">
        <v>5</v>
      </c>
      <c r="K87" s="153"/>
      <c r="L87" s="153"/>
      <c r="M87" s="150"/>
      <c r="N87" s="149" t="s">
        <v>6</v>
      </c>
      <c r="O87" s="153"/>
      <c r="P87" s="153"/>
      <c r="Q87" s="153"/>
      <c r="R87" s="150"/>
      <c r="S87" s="149" t="s">
        <v>7</v>
      </c>
      <c r="T87" s="153"/>
      <c r="U87" s="153"/>
      <c r="V87" s="150"/>
      <c r="W87" s="156" t="s">
        <v>8</v>
      </c>
    </row>
    <row r="88" spans="1:23" x14ac:dyDescent="0.2">
      <c r="A88" s="154"/>
      <c r="B88" s="154"/>
      <c r="C88" s="154"/>
      <c r="D88" s="154"/>
      <c r="E88" s="147" t="s">
        <v>9</v>
      </c>
      <c r="F88" s="149" t="s">
        <v>10</v>
      </c>
      <c r="G88" s="150"/>
      <c r="H88" s="147" t="s">
        <v>11</v>
      </c>
      <c r="I88" s="147" t="s">
        <v>12</v>
      </c>
      <c r="J88" s="147" t="s">
        <v>9</v>
      </c>
      <c r="K88" s="151" t="s">
        <v>10</v>
      </c>
      <c r="L88" s="152"/>
      <c r="M88" s="147" t="s">
        <v>12</v>
      </c>
      <c r="N88" s="147" t="s">
        <v>9</v>
      </c>
      <c r="O88" s="149" t="s">
        <v>10</v>
      </c>
      <c r="P88" s="153"/>
      <c r="Q88" s="147" t="s">
        <v>11</v>
      </c>
      <c r="R88" s="147" t="s">
        <v>12</v>
      </c>
      <c r="S88" s="147" t="s">
        <v>9</v>
      </c>
      <c r="T88" s="147" t="s">
        <v>10</v>
      </c>
      <c r="U88" s="147" t="s">
        <v>11</v>
      </c>
      <c r="V88" s="147" t="s">
        <v>12</v>
      </c>
      <c r="W88" s="157"/>
    </row>
    <row r="89" spans="1:23" x14ac:dyDescent="0.2">
      <c r="A89" s="154"/>
      <c r="B89" s="154"/>
      <c r="C89" s="148"/>
      <c r="D89" s="148"/>
      <c r="E89" s="148"/>
      <c r="F89" s="41" t="s">
        <v>13</v>
      </c>
      <c r="G89" s="41" t="s">
        <v>14</v>
      </c>
      <c r="H89" s="148"/>
      <c r="I89" s="148"/>
      <c r="J89" s="148"/>
      <c r="K89" s="40" t="s">
        <v>15</v>
      </c>
      <c r="L89" s="40" t="s">
        <v>16</v>
      </c>
      <c r="M89" s="148"/>
      <c r="N89" s="148"/>
      <c r="O89" s="41" t="s">
        <v>17</v>
      </c>
      <c r="P89" s="41" t="s">
        <v>18</v>
      </c>
      <c r="Q89" s="148"/>
      <c r="R89" s="148"/>
      <c r="S89" s="148"/>
      <c r="T89" s="148"/>
      <c r="U89" s="148"/>
      <c r="V89" s="148"/>
      <c r="W89" s="158"/>
    </row>
    <row r="90" spans="1:23" x14ac:dyDescent="0.2">
      <c r="A90" s="42">
        <v>2350301001</v>
      </c>
      <c r="B90" s="42" t="s">
        <v>107</v>
      </c>
      <c r="C90" s="43" t="s">
        <v>108</v>
      </c>
      <c r="D90" s="43" t="s">
        <v>49</v>
      </c>
      <c r="E90" s="44">
        <v>100</v>
      </c>
      <c r="F90" s="44">
        <v>0</v>
      </c>
      <c r="G90" s="44">
        <v>4.5</v>
      </c>
      <c r="H90" s="44">
        <v>0</v>
      </c>
      <c r="I90" s="44">
        <v>84.5</v>
      </c>
      <c r="J90" s="44">
        <v>90</v>
      </c>
      <c r="K90" s="44">
        <v>0</v>
      </c>
      <c r="L90" s="44">
        <v>0</v>
      </c>
      <c r="M90" s="44">
        <v>81</v>
      </c>
      <c r="N90" s="44">
        <v>90</v>
      </c>
      <c r="O90" s="44">
        <v>21</v>
      </c>
      <c r="P90" s="44">
        <v>0</v>
      </c>
      <c r="Q90" s="44">
        <v>0</v>
      </c>
      <c r="R90" s="44">
        <v>84</v>
      </c>
      <c r="S90" s="44">
        <v>90</v>
      </c>
      <c r="T90" s="44">
        <v>0</v>
      </c>
      <c r="U90" s="44">
        <v>0</v>
      </c>
      <c r="V90" s="44">
        <v>72</v>
      </c>
      <c r="W90" s="107">
        <v>82.9</v>
      </c>
    </row>
    <row r="91" spans="1:23" x14ac:dyDescent="0.2">
      <c r="A91" s="42">
        <v>2350301002</v>
      </c>
      <c r="B91" s="42" t="s">
        <v>109</v>
      </c>
      <c r="C91" s="43" t="s">
        <v>108</v>
      </c>
      <c r="D91" s="43" t="s">
        <v>49</v>
      </c>
      <c r="E91" s="44">
        <v>100</v>
      </c>
      <c r="F91" s="44">
        <v>0</v>
      </c>
      <c r="G91" s="44">
        <v>0</v>
      </c>
      <c r="H91" s="44">
        <v>0</v>
      </c>
      <c r="I91" s="44">
        <v>80</v>
      </c>
      <c r="J91" s="44">
        <v>90</v>
      </c>
      <c r="K91" s="44">
        <v>0</v>
      </c>
      <c r="L91" s="44">
        <v>0</v>
      </c>
      <c r="M91" s="44">
        <v>81</v>
      </c>
      <c r="N91" s="44">
        <v>90</v>
      </c>
      <c r="O91" s="44">
        <v>61.5</v>
      </c>
      <c r="P91" s="44">
        <v>1</v>
      </c>
      <c r="Q91" s="44">
        <v>0</v>
      </c>
      <c r="R91" s="44">
        <v>125.5</v>
      </c>
      <c r="S91" s="44">
        <v>90</v>
      </c>
      <c r="T91" s="44">
        <v>0</v>
      </c>
      <c r="U91" s="44">
        <v>0</v>
      </c>
      <c r="V91" s="44">
        <v>72</v>
      </c>
      <c r="W91" s="107">
        <v>111.05</v>
      </c>
    </row>
    <row r="92" spans="1:23" x14ac:dyDescent="0.2">
      <c r="A92" s="42">
        <v>2350301003</v>
      </c>
      <c r="B92" s="42" t="s">
        <v>110</v>
      </c>
      <c r="C92" s="43" t="s">
        <v>108</v>
      </c>
      <c r="D92" s="43" t="s">
        <v>49</v>
      </c>
      <c r="E92" s="44">
        <v>100</v>
      </c>
      <c r="F92" s="44">
        <v>0</v>
      </c>
      <c r="G92" s="44">
        <v>1</v>
      </c>
      <c r="H92" s="44">
        <v>0</v>
      </c>
      <c r="I92" s="44">
        <v>81</v>
      </c>
      <c r="J92" s="44">
        <v>90</v>
      </c>
      <c r="K92" s="44">
        <v>0</v>
      </c>
      <c r="L92" s="44">
        <v>0</v>
      </c>
      <c r="M92" s="44">
        <v>81</v>
      </c>
      <c r="N92" s="44">
        <v>90</v>
      </c>
      <c r="O92" s="44">
        <v>0</v>
      </c>
      <c r="P92" s="44">
        <v>0</v>
      </c>
      <c r="Q92" s="44">
        <v>0</v>
      </c>
      <c r="R92" s="44">
        <v>62.999999999999993</v>
      </c>
      <c r="S92" s="44">
        <v>90</v>
      </c>
      <c r="T92" s="44">
        <v>0</v>
      </c>
      <c r="U92" s="44">
        <v>0</v>
      </c>
      <c r="V92" s="44">
        <v>72</v>
      </c>
      <c r="W92" s="107">
        <v>67.5</v>
      </c>
    </row>
    <row r="93" spans="1:23" x14ac:dyDescent="0.2">
      <c r="A93" s="42">
        <v>2350301005</v>
      </c>
      <c r="B93" s="42" t="s">
        <v>111</v>
      </c>
      <c r="C93" s="43" t="s">
        <v>108</v>
      </c>
      <c r="D93" s="43" t="s">
        <v>49</v>
      </c>
      <c r="E93" s="45">
        <v>100</v>
      </c>
      <c r="F93" s="45">
        <v>0</v>
      </c>
      <c r="G93" s="45">
        <v>3.5</v>
      </c>
      <c r="H93" s="45">
        <v>0</v>
      </c>
      <c r="I93" s="46">
        <v>83.5</v>
      </c>
      <c r="J93" s="45">
        <v>90</v>
      </c>
      <c r="K93" s="45">
        <v>0</v>
      </c>
      <c r="L93" s="45">
        <v>0</v>
      </c>
      <c r="M93" s="46">
        <v>81</v>
      </c>
      <c r="N93" s="46">
        <v>90</v>
      </c>
      <c r="O93" s="45">
        <v>36</v>
      </c>
      <c r="P93" s="45">
        <v>0</v>
      </c>
      <c r="Q93" s="45">
        <v>0</v>
      </c>
      <c r="R93" s="46">
        <v>99</v>
      </c>
      <c r="S93" s="45">
        <v>91</v>
      </c>
      <c r="T93" s="45">
        <v>0</v>
      </c>
      <c r="U93" s="45">
        <v>0</v>
      </c>
      <c r="V93" s="46">
        <v>72.8</v>
      </c>
      <c r="W93" s="107">
        <v>93.28</v>
      </c>
    </row>
    <row r="94" spans="1:23" x14ac:dyDescent="0.2">
      <c r="A94" s="47">
        <v>2350301008</v>
      </c>
      <c r="B94" s="48" t="s">
        <v>112</v>
      </c>
      <c r="C94" s="43" t="s">
        <v>108</v>
      </c>
      <c r="D94" s="49" t="s">
        <v>49</v>
      </c>
      <c r="E94" s="44">
        <v>100</v>
      </c>
      <c r="F94" s="44">
        <v>0</v>
      </c>
      <c r="G94" s="44">
        <v>2.5</v>
      </c>
      <c r="H94" s="44">
        <v>0</v>
      </c>
      <c r="I94" s="44">
        <v>82.5</v>
      </c>
      <c r="J94" s="44">
        <v>90</v>
      </c>
      <c r="K94" s="44">
        <v>0</v>
      </c>
      <c r="L94" s="44">
        <v>0</v>
      </c>
      <c r="M94" s="44">
        <v>81</v>
      </c>
      <c r="N94" s="44">
        <v>90</v>
      </c>
      <c r="O94" s="44">
        <v>96.5</v>
      </c>
      <c r="P94" s="44">
        <v>0</v>
      </c>
      <c r="Q94" s="44">
        <v>0</v>
      </c>
      <c r="R94" s="44">
        <v>159.5</v>
      </c>
      <c r="S94" s="44">
        <v>90</v>
      </c>
      <c r="T94" s="44">
        <v>0</v>
      </c>
      <c r="U94" s="44">
        <v>0</v>
      </c>
      <c r="V94" s="44">
        <v>72</v>
      </c>
      <c r="W94" s="107">
        <v>135.34999999999997</v>
      </c>
    </row>
    <row r="95" spans="1:23" x14ac:dyDescent="0.2">
      <c r="A95" s="50">
        <v>2350301011</v>
      </c>
      <c r="B95" s="50" t="s">
        <v>113</v>
      </c>
      <c r="C95" s="43" t="s">
        <v>108</v>
      </c>
      <c r="D95" s="50" t="s">
        <v>49</v>
      </c>
      <c r="E95" s="44">
        <v>100</v>
      </c>
      <c r="F95" s="44">
        <v>0</v>
      </c>
      <c r="G95" s="44">
        <v>9</v>
      </c>
      <c r="H95" s="44">
        <v>0</v>
      </c>
      <c r="I95" s="44">
        <v>89</v>
      </c>
      <c r="J95" s="44">
        <v>90</v>
      </c>
      <c r="K95" s="44">
        <v>0</v>
      </c>
      <c r="L95" s="44">
        <v>0</v>
      </c>
      <c r="M95" s="44">
        <v>81</v>
      </c>
      <c r="N95" s="44">
        <v>90</v>
      </c>
      <c r="O95" s="44">
        <v>22</v>
      </c>
      <c r="P95" s="44">
        <v>0</v>
      </c>
      <c r="Q95" s="44">
        <v>0</v>
      </c>
      <c r="R95" s="44">
        <v>85</v>
      </c>
      <c r="S95" s="44">
        <v>91</v>
      </c>
      <c r="T95" s="44">
        <v>0</v>
      </c>
      <c r="U95" s="44">
        <v>0</v>
      </c>
      <c r="V95" s="44">
        <v>72.8</v>
      </c>
      <c r="W95" s="107">
        <v>84.58</v>
      </c>
    </row>
    <row r="96" spans="1:23" x14ac:dyDescent="0.2">
      <c r="A96" s="51">
        <v>2350301016</v>
      </c>
      <c r="B96" s="51" t="s">
        <v>114</v>
      </c>
      <c r="C96" s="43" t="s">
        <v>108</v>
      </c>
      <c r="D96" s="52" t="s">
        <v>49</v>
      </c>
      <c r="E96" s="44">
        <v>100</v>
      </c>
      <c r="F96" s="44">
        <v>0</v>
      </c>
      <c r="G96" s="44">
        <v>2</v>
      </c>
      <c r="H96" s="44">
        <v>0</v>
      </c>
      <c r="I96" s="44">
        <v>82</v>
      </c>
      <c r="J96" s="44">
        <v>90</v>
      </c>
      <c r="K96" s="44">
        <v>0</v>
      </c>
      <c r="L96" s="44">
        <v>0</v>
      </c>
      <c r="M96" s="44">
        <v>81</v>
      </c>
      <c r="N96" s="44">
        <v>90</v>
      </c>
      <c r="O96" s="44">
        <v>0</v>
      </c>
      <c r="P96" s="44">
        <v>0</v>
      </c>
      <c r="Q96" s="44">
        <v>0</v>
      </c>
      <c r="R96" s="44">
        <v>62.999999999999993</v>
      </c>
      <c r="S96" s="44">
        <v>91</v>
      </c>
      <c r="T96" s="44">
        <v>0</v>
      </c>
      <c r="U96" s="44">
        <v>0</v>
      </c>
      <c r="V96" s="44">
        <v>72.8</v>
      </c>
      <c r="W96" s="107">
        <v>67.78</v>
      </c>
    </row>
    <row r="97" spans="1:23" x14ac:dyDescent="0.2">
      <c r="A97" s="51">
        <v>2350301017</v>
      </c>
      <c r="B97" s="51" t="s">
        <v>115</v>
      </c>
      <c r="C97" s="43" t="s">
        <v>108</v>
      </c>
      <c r="D97" s="53" t="s">
        <v>49</v>
      </c>
      <c r="E97" s="44">
        <v>100</v>
      </c>
      <c r="F97" s="44">
        <v>0</v>
      </c>
      <c r="G97" s="44">
        <v>0</v>
      </c>
      <c r="H97" s="44">
        <v>0</v>
      </c>
      <c r="I97" s="44">
        <v>80</v>
      </c>
      <c r="J97" s="44">
        <v>90</v>
      </c>
      <c r="K97" s="44">
        <v>0</v>
      </c>
      <c r="L97" s="44">
        <v>0</v>
      </c>
      <c r="M97" s="44">
        <v>81</v>
      </c>
      <c r="N97" s="44">
        <v>90</v>
      </c>
      <c r="O97" s="44">
        <v>0</v>
      </c>
      <c r="P97" s="44">
        <v>0</v>
      </c>
      <c r="Q97" s="44">
        <v>0</v>
      </c>
      <c r="R97" s="44">
        <v>62.999999999999993</v>
      </c>
      <c r="S97" s="44">
        <v>90</v>
      </c>
      <c r="T97" s="44">
        <v>0</v>
      </c>
      <c r="U97" s="44">
        <v>0</v>
      </c>
      <c r="V97" s="44">
        <v>72</v>
      </c>
      <c r="W97" s="107">
        <v>67.3</v>
      </c>
    </row>
    <row r="98" spans="1:23" x14ac:dyDescent="0.2">
      <c r="A98" s="51">
        <v>2350301019</v>
      </c>
      <c r="B98" s="51" t="s">
        <v>116</v>
      </c>
      <c r="C98" s="43" t="s">
        <v>108</v>
      </c>
      <c r="D98" s="53" t="s">
        <v>49</v>
      </c>
      <c r="E98" s="44">
        <v>100</v>
      </c>
      <c r="F98" s="44">
        <v>0</v>
      </c>
      <c r="G98" s="44">
        <v>7.5</v>
      </c>
      <c r="H98" s="44">
        <v>0</v>
      </c>
      <c r="I98" s="44">
        <v>87.5</v>
      </c>
      <c r="J98" s="44">
        <v>90</v>
      </c>
      <c r="K98" s="44">
        <v>0</v>
      </c>
      <c r="L98" s="44">
        <v>0</v>
      </c>
      <c r="M98" s="44">
        <v>81</v>
      </c>
      <c r="N98" s="44">
        <v>90</v>
      </c>
      <c r="O98" s="44">
        <v>44.5</v>
      </c>
      <c r="P98" s="44">
        <v>0</v>
      </c>
      <c r="Q98" s="44">
        <v>0</v>
      </c>
      <c r="R98" s="44">
        <v>107.5</v>
      </c>
      <c r="S98" s="44">
        <v>91</v>
      </c>
      <c r="T98" s="44">
        <v>0</v>
      </c>
      <c r="U98" s="44">
        <v>0</v>
      </c>
      <c r="V98" s="44">
        <v>72.8</v>
      </c>
      <c r="W98" s="107">
        <v>100.03</v>
      </c>
    </row>
    <row r="99" spans="1:23" x14ac:dyDescent="0.2">
      <c r="A99" s="51">
        <v>2350301023</v>
      </c>
      <c r="B99" s="46" t="s">
        <v>117</v>
      </c>
      <c r="C99" s="43" t="s">
        <v>108</v>
      </c>
      <c r="D99" s="46" t="s">
        <v>49</v>
      </c>
      <c r="E99" s="54">
        <v>100</v>
      </c>
      <c r="F99" s="54">
        <v>1</v>
      </c>
      <c r="G99" s="54">
        <v>1</v>
      </c>
      <c r="H99" s="44">
        <v>0</v>
      </c>
      <c r="I99" s="44">
        <v>82</v>
      </c>
      <c r="J99" s="44">
        <v>90</v>
      </c>
      <c r="K99" s="44">
        <v>0</v>
      </c>
      <c r="L99" s="44">
        <v>0</v>
      </c>
      <c r="M99" s="44">
        <v>81</v>
      </c>
      <c r="N99" s="54">
        <v>90</v>
      </c>
      <c r="O99" s="54">
        <v>21</v>
      </c>
      <c r="P99" s="44">
        <v>0</v>
      </c>
      <c r="Q99" s="44">
        <v>0</v>
      </c>
      <c r="R99" s="44">
        <v>84</v>
      </c>
      <c r="S99" s="54">
        <v>90</v>
      </c>
      <c r="T99" s="44">
        <v>0</v>
      </c>
      <c r="U99" s="44">
        <v>0</v>
      </c>
      <c r="V99" s="44">
        <v>72</v>
      </c>
      <c r="W99" s="107">
        <v>82.4</v>
      </c>
    </row>
    <row r="101" spans="1:23" s="55" customFormat="1" ht="33" customHeight="1" x14ac:dyDescent="0.2">
      <c r="A101" s="161" t="s">
        <v>141</v>
      </c>
      <c r="B101" s="161"/>
      <c r="C101" s="161"/>
      <c r="D101" s="161"/>
      <c r="E101" s="161"/>
      <c r="F101" s="161"/>
      <c r="G101" s="161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61"/>
      <c r="T101" s="161"/>
      <c r="U101" s="161"/>
      <c r="V101" s="161"/>
      <c r="W101" s="161"/>
    </row>
    <row r="102" spans="1:23" s="55" customFormat="1" ht="21" customHeight="1" x14ac:dyDescent="0.2">
      <c r="A102" s="127" t="s">
        <v>0</v>
      </c>
      <c r="B102" s="127" t="s">
        <v>1</v>
      </c>
      <c r="C102" s="127" t="s">
        <v>2</v>
      </c>
      <c r="D102" s="127" t="s">
        <v>3</v>
      </c>
      <c r="E102" s="160" t="s">
        <v>4</v>
      </c>
      <c r="F102" s="162"/>
      <c r="G102" s="162"/>
      <c r="H102" s="162"/>
      <c r="I102" s="163"/>
      <c r="J102" s="160" t="s">
        <v>5</v>
      </c>
      <c r="K102" s="162"/>
      <c r="L102" s="162"/>
      <c r="M102" s="163"/>
      <c r="N102" s="160" t="s">
        <v>6</v>
      </c>
      <c r="O102" s="162"/>
      <c r="P102" s="162"/>
      <c r="Q102" s="162"/>
      <c r="R102" s="163"/>
      <c r="S102" s="160" t="s">
        <v>7</v>
      </c>
      <c r="T102" s="162"/>
      <c r="U102" s="162"/>
      <c r="V102" s="162"/>
      <c r="W102" s="164" t="s">
        <v>8</v>
      </c>
    </row>
    <row r="103" spans="1:23" s="55" customFormat="1" ht="15" customHeight="1" x14ac:dyDescent="0.2">
      <c r="A103" s="127"/>
      <c r="B103" s="127"/>
      <c r="C103" s="127"/>
      <c r="D103" s="127"/>
      <c r="E103" s="126" t="s">
        <v>9</v>
      </c>
      <c r="F103" s="129" t="s">
        <v>10</v>
      </c>
      <c r="G103" s="131"/>
      <c r="H103" s="126" t="s">
        <v>11</v>
      </c>
      <c r="I103" s="126" t="s">
        <v>12</v>
      </c>
      <c r="J103" s="126" t="s">
        <v>9</v>
      </c>
      <c r="K103" s="136" t="s">
        <v>10</v>
      </c>
      <c r="L103" s="166"/>
      <c r="M103" s="126" t="s">
        <v>12</v>
      </c>
      <c r="N103" s="126" t="s">
        <v>9</v>
      </c>
      <c r="O103" s="129" t="s">
        <v>10</v>
      </c>
      <c r="P103" s="130"/>
      <c r="Q103" s="126" t="s">
        <v>11</v>
      </c>
      <c r="R103" s="126" t="s">
        <v>12</v>
      </c>
      <c r="S103" s="126" t="s">
        <v>9</v>
      </c>
      <c r="T103" s="126" t="s">
        <v>10</v>
      </c>
      <c r="U103" s="126" t="s">
        <v>11</v>
      </c>
      <c r="V103" s="159" t="s">
        <v>12</v>
      </c>
      <c r="W103" s="165"/>
    </row>
    <row r="104" spans="1:23" s="55" customFormat="1" ht="21" customHeight="1" x14ac:dyDescent="0.2">
      <c r="A104" s="128"/>
      <c r="B104" s="128"/>
      <c r="C104" s="128"/>
      <c r="D104" s="128"/>
      <c r="E104" s="128"/>
      <c r="F104" s="2" t="s">
        <v>13</v>
      </c>
      <c r="G104" s="2" t="s">
        <v>14</v>
      </c>
      <c r="H104" s="128"/>
      <c r="I104" s="128"/>
      <c r="J104" s="128"/>
      <c r="K104" s="3" t="s">
        <v>15</v>
      </c>
      <c r="L104" s="3" t="s">
        <v>16</v>
      </c>
      <c r="M104" s="128"/>
      <c r="N104" s="128"/>
      <c r="O104" s="2" t="s">
        <v>17</v>
      </c>
      <c r="P104" s="2" t="s">
        <v>18</v>
      </c>
      <c r="Q104" s="128"/>
      <c r="R104" s="128"/>
      <c r="S104" s="128"/>
      <c r="T104" s="128"/>
      <c r="U104" s="128"/>
      <c r="V104" s="160"/>
      <c r="W104" s="165"/>
    </row>
    <row r="105" spans="1:23" s="55" customFormat="1" ht="16.5" customHeight="1" x14ac:dyDescent="0.2">
      <c r="A105" s="56">
        <v>2451031009</v>
      </c>
      <c r="B105" s="56" t="s">
        <v>120</v>
      </c>
      <c r="C105" s="56" t="s">
        <v>121</v>
      </c>
      <c r="D105" s="57" t="s">
        <v>21</v>
      </c>
      <c r="E105" s="58">
        <v>80</v>
      </c>
      <c r="F105" s="58">
        <v>4</v>
      </c>
      <c r="G105" s="58">
        <v>1</v>
      </c>
      <c r="H105" s="58"/>
      <c r="I105" s="58">
        <v>85</v>
      </c>
      <c r="J105" s="59">
        <v>82.522999999999996</v>
      </c>
      <c r="K105" s="58"/>
      <c r="L105" s="58"/>
      <c r="M105" s="59">
        <v>82.522999999999996</v>
      </c>
      <c r="N105" s="58">
        <v>63</v>
      </c>
      <c r="O105" s="58"/>
      <c r="P105" s="58"/>
      <c r="Q105" s="58"/>
      <c r="R105" s="58">
        <v>63</v>
      </c>
      <c r="S105" s="58">
        <v>72</v>
      </c>
      <c r="T105" s="58"/>
      <c r="U105" s="58"/>
      <c r="V105" s="91">
        <v>72</v>
      </c>
      <c r="W105" s="109">
        <v>76.11</v>
      </c>
    </row>
    <row r="106" spans="1:23" s="55" customFormat="1" ht="16.5" customHeight="1" x14ac:dyDescent="0.2">
      <c r="A106" s="56">
        <v>2451031010</v>
      </c>
      <c r="B106" s="60" t="s">
        <v>122</v>
      </c>
      <c r="C106" s="56" t="s">
        <v>121</v>
      </c>
      <c r="D106" s="57" t="s">
        <v>21</v>
      </c>
      <c r="E106" s="57">
        <v>80</v>
      </c>
      <c r="F106" s="57">
        <v>1</v>
      </c>
      <c r="G106" s="57"/>
      <c r="H106" s="57"/>
      <c r="I106" s="57">
        <v>81</v>
      </c>
      <c r="J106" s="59">
        <v>79.41</v>
      </c>
      <c r="K106" s="57"/>
      <c r="L106" s="57"/>
      <c r="M106" s="59">
        <v>79.41</v>
      </c>
      <c r="N106" s="58">
        <v>63</v>
      </c>
      <c r="O106" s="57"/>
      <c r="P106" s="57"/>
      <c r="Q106" s="57"/>
      <c r="R106" s="58">
        <v>63</v>
      </c>
      <c r="S106" s="55">
        <v>72</v>
      </c>
      <c r="T106" s="57">
        <v>1</v>
      </c>
      <c r="U106" s="57"/>
      <c r="V106" s="61">
        <v>73</v>
      </c>
      <c r="W106" s="110">
        <v>74.16</v>
      </c>
    </row>
    <row r="107" spans="1:23" s="55" customFormat="1" ht="16.5" customHeight="1" x14ac:dyDescent="0.2">
      <c r="A107" s="56">
        <v>2451031014</v>
      </c>
      <c r="B107" s="56" t="s">
        <v>123</v>
      </c>
      <c r="C107" s="56" t="s">
        <v>121</v>
      </c>
      <c r="D107" s="57" t="s">
        <v>21</v>
      </c>
      <c r="E107" s="58">
        <v>80</v>
      </c>
      <c r="F107" s="58">
        <v>4</v>
      </c>
      <c r="G107" s="58">
        <v>1</v>
      </c>
      <c r="H107" s="58"/>
      <c r="I107" s="58">
        <v>85</v>
      </c>
      <c r="J107" s="59">
        <v>81.42</v>
      </c>
      <c r="K107" s="58"/>
      <c r="L107" s="58"/>
      <c r="M107" s="59">
        <v>81.42</v>
      </c>
      <c r="N107" s="58">
        <v>63</v>
      </c>
      <c r="O107" s="58"/>
      <c r="P107" s="58"/>
      <c r="Q107" s="58"/>
      <c r="R107" s="58">
        <v>63</v>
      </c>
      <c r="S107" s="58">
        <v>72</v>
      </c>
      <c r="T107" s="58">
        <v>1</v>
      </c>
      <c r="U107" s="58"/>
      <c r="V107" s="91">
        <v>73</v>
      </c>
      <c r="W107" s="109">
        <v>75.77</v>
      </c>
    </row>
    <row r="108" spans="1:23" s="55" customFormat="1" ht="16.5" customHeight="1" x14ac:dyDescent="0.2">
      <c r="A108" s="56">
        <v>2451031016</v>
      </c>
      <c r="B108" s="56" t="s">
        <v>124</v>
      </c>
      <c r="C108" s="56" t="s">
        <v>121</v>
      </c>
      <c r="D108" s="57" t="s">
        <v>21</v>
      </c>
      <c r="E108" s="58">
        <v>80</v>
      </c>
      <c r="F108" s="58"/>
      <c r="G108" s="58">
        <v>3.5</v>
      </c>
      <c r="H108" s="58"/>
      <c r="I108" s="58">
        <v>83.5</v>
      </c>
      <c r="J108" s="59">
        <v>81.349999999999994</v>
      </c>
      <c r="K108" s="58"/>
      <c r="L108" s="58"/>
      <c r="M108" s="59">
        <v>81.349999999999994</v>
      </c>
      <c r="N108" s="58">
        <v>63</v>
      </c>
      <c r="O108" s="62"/>
      <c r="P108" s="58"/>
      <c r="Q108" s="58"/>
      <c r="R108" s="58">
        <v>63</v>
      </c>
      <c r="S108" s="58">
        <v>72</v>
      </c>
      <c r="T108" s="58">
        <v>4</v>
      </c>
      <c r="U108" s="58"/>
      <c r="V108" s="91">
        <v>76</v>
      </c>
      <c r="W108" s="111">
        <v>75.739999999999995</v>
      </c>
    </row>
    <row r="109" spans="1:23" s="55" customFormat="1" ht="16.5" customHeight="1" x14ac:dyDescent="0.2">
      <c r="A109" s="56">
        <v>2451031017</v>
      </c>
      <c r="B109" s="56" t="s">
        <v>125</v>
      </c>
      <c r="C109" s="56" t="s">
        <v>121</v>
      </c>
      <c r="D109" s="57" t="s">
        <v>21</v>
      </c>
      <c r="E109" s="57">
        <v>80</v>
      </c>
      <c r="F109" s="57"/>
      <c r="G109" s="57">
        <v>5</v>
      </c>
      <c r="H109" s="57"/>
      <c r="I109" s="57">
        <v>85</v>
      </c>
      <c r="J109" s="59">
        <v>79.41</v>
      </c>
      <c r="K109" s="57"/>
      <c r="L109" s="57"/>
      <c r="M109" s="59">
        <v>79.41</v>
      </c>
      <c r="N109" s="58">
        <v>63</v>
      </c>
      <c r="O109" s="57"/>
      <c r="P109" s="57"/>
      <c r="Q109" s="57"/>
      <c r="R109" s="58">
        <v>63</v>
      </c>
      <c r="S109" s="57">
        <v>72</v>
      </c>
      <c r="T109" s="57">
        <v>2</v>
      </c>
      <c r="U109" s="57"/>
      <c r="V109" s="61">
        <v>74</v>
      </c>
      <c r="W109" s="110">
        <v>75.06</v>
      </c>
    </row>
    <row r="110" spans="1:23" s="55" customFormat="1" ht="16.5" customHeight="1" x14ac:dyDescent="0.2">
      <c r="A110" s="56">
        <v>2451031018</v>
      </c>
      <c r="B110" s="56" t="s">
        <v>126</v>
      </c>
      <c r="C110" s="56" t="s">
        <v>121</v>
      </c>
      <c r="D110" s="57" t="s">
        <v>21</v>
      </c>
      <c r="E110" s="58">
        <v>80</v>
      </c>
      <c r="F110" s="58"/>
      <c r="G110" s="58">
        <v>1</v>
      </c>
      <c r="H110" s="58"/>
      <c r="I110" s="58">
        <v>81</v>
      </c>
      <c r="J110" s="59">
        <v>78.784615000000002</v>
      </c>
      <c r="K110" s="58"/>
      <c r="L110" s="58"/>
      <c r="M110" s="59">
        <v>78.784615400000007</v>
      </c>
      <c r="N110" s="58">
        <v>63</v>
      </c>
      <c r="O110" s="58"/>
      <c r="P110" s="58"/>
      <c r="Q110" s="58"/>
      <c r="R110" s="58">
        <v>63</v>
      </c>
      <c r="S110" s="58">
        <v>72</v>
      </c>
      <c r="T110" s="58"/>
      <c r="U110" s="58"/>
      <c r="V110" s="91">
        <v>72</v>
      </c>
      <c r="W110" s="109">
        <v>73.81</v>
      </c>
    </row>
    <row r="111" spans="1:23" s="65" customFormat="1" ht="16.5" customHeight="1" x14ac:dyDescent="0.2">
      <c r="A111" s="60">
        <v>2451031020</v>
      </c>
      <c r="B111" s="60" t="s">
        <v>127</v>
      </c>
      <c r="C111" s="60" t="s">
        <v>121</v>
      </c>
      <c r="D111" s="63" t="s">
        <v>21</v>
      </c>
      <c r="E111" s="63">
        <v>80</v>
      </c>
      <c r="F111" s="63">
        <v>4</v>
      </c>
      <c r="G111" s="63">
        <v>5</v>
      </c>
      <c r="H111" s="63"/>
      <c r="I111" s="63">
        <v>89</v>
      </c>
      <c r="J111" s="59">
        <v>80.930000000000007</v>
      </c>
      <c r="K111" s="63"/>
      <c r="L111" s="63"/>
      <c r="M111" s="59">
        <v>80.930000000000007</v>
      </c>
      <c r="N111" s="58">
        <v>63</v>
      </c>
      <c r="O111" s="63"/>
      <c r="P111" s="63"/>
      <c r="Q111" s="63"/>
      <c r="R111" s="58">
        <v>63</v>
      </c>
      <c r="S111" s="63">
        <v>72</v>
      </c>
      <c r="T111" s="63"/>
      <c r="U111" s="63"/>
      <c r="V111" s="64">
        <v>72</v>
      </c>
      <c r="W111" s="112">
        <v>76.27</v>
      </c>
    </row>
    <row r="112" spans="1:23" s="55" customFormat="1" ht="16.5" customHeight="1" x14ac:dyDescent="0.2">
      <c r="A112" s="56">
        <v>2451031022</v>
      </c>
      <c r="B112" s="56" t="s">
        <v>128</v>
      </c>
      <c r="C112" s="56" t="s">
        <v>121</v>
      </c>
      <c r="D112" s="57" t="s">
        <v>21</v>
      </c>
      <c r="E112" s="57">
        <v>80</v>
      </c>
      <c r="F112" s="57"/>
      <c r="G112" s="57">
        <v>8</v>
      </c>
      <c r="H112" s="57"/>
      <c r="I112" s="57">
        <v>88</v>
      </c>
      <c r="J112" s="59">
        <v>81.83</v>
      </c>
      <c r="K112" s="57"/>
      <c r="L112" s="57"/>
      <c r="M112" s="59">
        <v>81.831000000000003</v>
      </c>
      <c r="N112" s="58">
        <v>63</v>
      </c>
      <c r="O112" s="57">
        <v>30</v>
      </c>
      <c r="P112" s="57"/>
      <c r="Q112" s="57"/>
      <c r="R112" s="58">
        <v>93</v>
      </c>
      <c r="S112" s="57">
        <v>72</v>
      </c>
      <c r="T112" s="57"/>
      <c r="U112" s="57"/>
      <c r="V112" s="61">
        <v>72</v>
      </c>
      <c r="W112" s="110">
        <v>85.43</v>
      </c>
    </row>
    <row r="113" spans="1:23" s="55" customFormat="1" ht="16.5" customHeight="1" x14ac:dyDescent="0.2">
      <c r="A113" s="56">
        <v>2451031025</v>
      </c>
      <c r="B113" s="56" t="s">
        <v>129</v>
      </c>
      <c r="C113" s="56" t="s">
        <v>121</v>
      </c>
      <c r="D113" s="57" t="s">
        <v>21</v>
      </c>
      <c r="E113" s="58">
        <v>80</v>
      </c>
      <c r="F113" s="58">
        <v>0</v>
      </c>
      <c r="G113" s="58">
        <v>2</v>
      </c>
      <c r="H113" s="58"/>
      <c r="I113" s="58">
        <v>82</v>
      </c>
      <c r="J113" s="59">
        <v>81</v>
      </c>
      <c r="K113" s="58"/>
      <c r="L113" s="58"/>
      <c r="M113" s="59">
        <v>81</v>
      </c>
      <c r="N113" s="58">
        <v>63</v>
      </c>
      <c r="O113" s="58">
        <v>7.5</v>
      </c>
      <c r="P113" s="58"/>
      <c r="Q113" s="58"/>
      <c r="R113" s="58">
        <v>70.5</v>
      </c>
      <c r="S113" s="58">
        <v>72</v>
      </c>
      <c r="T113" s="58">
        <v>2</v>
      </c>
      <c r="U113" s="58"/>
      <c r="V113" s="91">
        <v>74</v>
      </c>
      <c r="W113" s="109">
        <v>77.349999999999994</v>
      </c>
    </row>
    <row r="114" spans="1:23" s="55" customFormat="1" x14ac:dyDescent="0.2">
      <c r="A114" s="56">
        <v>2451031028</v>
      </c>
      <c r="B114" s="56" t="s">
        <v>130</v>
      </c>
      <c r="C114" s="56" t="s">
        <v>121</v>
      </c>
      <c r="D114" s="57" t="s">
        <v>21</v>
      </c>
      <c r="E114" s="66">
        <v>80</v>
      </c>
      <c r="G114" s="66">
        <v>4.5</v>
      </c>
      <c r="H114" s="66"/>
      <c r="I114" s="66">
        <v>84.5</v>
      </c>
      <c r="J114" s="59">
        <v>79.27</v>
      </c>
      <c r="K114" s="66"/>
      <c r="L114" s="66"/>
      <c r="M114" s="59">
        <v>79.27</v>
      </c>
      <c r="N114" s="58">
        <v>63</v>
      </c>
      <c r="O114" s="66">
        <v>13.5</v>
      </c>
      <c r="P114" s="66"/>
      <c r="Q114" s="66"/>
      <c r="R114" s="58">
        <v>76.5</v>
      </c>
      <c r="S114" s="66">
        <v>72</v>
      </c>
      <c r="T114" s="66"/>
      <c r="U114" s="66"/>
      <c r="V114" s="67">
        <v>72</v>
      </c>
      <c r="W114" s="113">
        <v>78.760000000000005</v>
      </c>
    </row>
    <row r="115" spans="1:23" s="55" customFormat="1" x14ac:dyDescent="0.2">
      <c r="A115" s="56">
        <v>2451031030</v>
      </c>
      <c r="B115" s="60" t="s">
        <v>131</v>
      </c>
      <c r="C115" s="56" t="s">
        <v>121</v>
      </c>
      <c r="D115" s="57" t="s">
        <v>21</v>
      </c>
      <c r="E115" s="66">
        <v>80</v>
      </c>
      <c r="F115" s="66">
        <v>2</v>
      </c>
      <c r="G115" s="66">
        <v>4</v>
      </c>
      <c r="H115" s="66"/>
      <c r="I115" s="66">
        <v>86</v>
      </c>
      <c r="J115" s="59">
        <v>80.930000000000007</v>
      </c>
      <c r="K115" s="66">
        <v>0.1</v>
      </c>
      <c r="L115" s="66"/>
      <c r="M115" s="59">
        <v>81.03</v>
      </c>
      <c r="N115" s="58">
        <v>63</v>
      </c>
      <c r="O115" s="66"/>
      <c r="P115" s="66"/>
      <c r="Q115" s="66"/>
      <c r="R115" s="58">
        <v>63</v>
      </c>
      <c r="S115" s="66">
        <v>72</v>
      </c>
      <c r="T115" s="66"/>
      <c r="U115" s="66"/>
      <c r="V115" s="67">
        <v>72</v>
      </c>
      <c r="W115" s="113">
        <v>75.709999999999994</v>
      </c>
    </row>
    <row r="116" spans="1:23" s="55" customFormat="1" x14ac:dyDescent="0.2">
      <c r="A116" s="56">
        <v>2451031031</v>
      </c>
      <c r="B116" s="56" t="s">
        <v>132</v>
      </c>
      <c r="C116" s="56" t="s">
        <v>121</v>
      </c>
      <c r="D116" s="57" t="s">
        <v>21</v>
      </c>
      <c r="E116" s="66">
        <v>80</v>
      </c>
      <c r="F116" s="66">
        <v>1</v>
      </c>
      <c r="G116" s="66"/>
      <c r="H116" s="66"/>
      <c r="I116" s="66">
        <v>81</v>
      </c>
      <c r="J116" s="59">
        <v>81.48</v>
      </c>
      <c r="K116" s="66"/>
      <c r="L116" s="66"/>
      <c r="M116" s="59">
        <v>81.48</v>
      </c>
      <c r="N116" s="58">
        <v>63</v>
      </c>
      <c r="O116" s="66"/>
      <c r="P116" s="66"/>
      <c r="Q116" s="66"/>
      <c r="R116" s="58">
        <v>63</v>
      </c>
      <c r="S116" s="66">
        <v>72</v>
      </c>
      <c r="T116" s="66"/>
      <c r="U116" s="66"/>
      <c r="V116" s="67">
        <v>72</v>
      </c>
      <c r="W116" s="113">
        <v>74.89</v>
      </c>
    </row>
    <row r="117" spans="1:23" s="55" customFormat="1" x14ac:dyDescent="0.2">
      <c r="A117" s="56">
        <v>2451031033</v>
      </c>
      <c r="B117" s="56" t="s">
        <v>133</v>
      </c>
      <c r="C117" s="56" t="s">
        <v>121</v>
      </c>
      <c r="D117" s="57" t="s">
        <v>21</v>
      </c>
      <c r="E117" s="58">
        <v>80</v>
      </c>
      <c r="F117" s="58">
        <v>4</v>
      </c>
      <c r="G117" s="58">
        <v>1</v>
      </c>
      <c r="H117" s="58"/>
      <c r="I117" s="58">
        <v>85</v>
      </c>
      <c r="J117" s="59">
        <v>78.72</v>
      </c>
      <c r="K117" s="58"/>
      <c r="L117" s="58"/>
      <c r="M117" s="59">
        <v>78.72</v>
      </c>
      <c r="N117" s="58">
        <v>63</v>
      </c>
      <c r="O117" s="58"/>
      <c r="P117" s="58"/>
      <c r="Q117" s="58"/>
      <c r="R117" s="58">
        <v>63</v>
      </c>
      <c r="S117" s="58">
        <v>72</v>
      </c>
      <c r="T117" s="58">
        <v>1</v>
      </c>
      <c r="U117" s="58"/>
      <c r="V117" s="91">
        <v>73</v>
      </c>
      <c r="W117" s="109">
        <v>74.69</v>
      </c>
    </row>
    <row r="118" spans="1:23" s="55" customFormat="1" ht="15.75" x14ac:dyDescent="0.2">
      <c r="A118" s="56">
        <v>2451031034</v>
      </c>
      <c r="B118" s="56" t="s">
        <v>134</v>
      </c>
      <c r="C118" s="56" t="s">
        <v>121</v>
      </c>
      <c r="D118" s="57" t="s">
        <v>21</v>
      </c>
      <c r="E118" s="68">
        <v>80</v>
      </c>
      <c r="F118" s="68"/>
      <c r="G118" s="68">
        <v>2</v>
      </c>
      <c r="H118" s="68"/>
      <c r="I118" s="68">
        <v>82</v>
      </c>
      <c r="J118" s="59">
        <v>76.709999999999994</v>
      </c>
      <c r="K118" s="68"/>
      <c r="L118" s="68"/>
      <c r="M118" s="59">
        <v>76.709999999999994</v>
      </c>
      <c r="N118" s="58">
        <v>63</v>
      </c>
      <c r="O118" s="68">
        <v>17.5</v>
      </c>
      <c r="P118" s="68"/>
      <c r="Q118" s="68"/>
      <c r="R118" s="58">
        <v>80.5</v>
      </c>
      <c r="S118" s="68">
        <v>72</v>
      </c>
      <c r="T118" s="68"/>
      <c r="U118" s="69"/>
      <c r="V118" s="92">
        <v>72</v>
      </c>
      <c r="W118" s="109">
        <v>78.430000000000007</v>
      </c>
    </row>
    <row r="119" spans="1:23" s="55" customFormat="1" x14ac:dyDescent="0.2">
      <c r="A119" s="56">
        <v>2451031035</v>
      </c>
      <c r="B119" s="56" t="s">
        <v>135</v>
      </c>
      <c r="C119" s="60" t="s">
        <v>121</v>
      </c>
      <c r="D119" s="57" t="s">
        <v>21</v>
      </c>
      <c r="E119" s="66">
        <v>80</v>
      </c>
      <c r="F119" s="66">
        <v>1</v>
      </c>
      <c r="G119" s="66"/>
      <c r="H119" s="66"/>
      <c r="I119" s="66">
        <v>81</v>
      </c>
      <c r="J119" s="59">
        <v>79.62</v>
      </c>
      <c r="K119" s="66"/>
      <c r="L119" s="66"/>
      <c r="M119" s="59">
        <v>79.62</v>
      </c>
      <c r="N119" s="58">
        <v>63</v>
      </c>
      <c r="O119" s="66">
        <v>21</v>
      </c>
      <c r="P119" s="66"/>
      <c r="Q119" s="66"/>
      <c r="R119" s="58">
        <v>84</v>
      </c>
      <c r="S119" s="66">
        <v>72</v>
      </c>
      <c r="T119" s="66"/>
      <c r="U119" s="66"/>
      <c r="V119" s="67">
        <v>72</v>
      </c>
      <c r="W119" s="113">
        <v>80.45</v>
      </c>
    </row>
    <row r="120" spans="1:23" s="65" customFormat="1" x14ac:dyDescent="0.2">
      <c r="A120" s="60">
        <v>2451031040</v>
      </c>
      <c r="B120" s="60" t="s">
        <v>136</v>
      </c>
      <c r="C120" s="60" t="s">
        <v>121</v>
      </c>
      <c r="D120" s="63" t="s">
        <v>21</v>
      </c>
      <c r="E120" s="70">
        <v>80</v>
      </c>
      <c r="F120" s="70"/>
      <c r="G120" s="70">
        <v>1</v>
      </c>
      <c r="H120" s="70"/>
      <c r="I120" s="70">
        <v>81</v>
      </c>
      <c r="J120" s="59">
        <v>78.510000000000005</v>
      </c>
      <c r="K120" s="70"/>
      <c r="L120" s="70"/>
      <c r="M120" s="59">
        <v>78.510000000000005</v>
      </c>
      <c r="N120" s="58">
        <v>63</v>
      </c>
      <c r="O120" s="70"/>
      <c r="P120" s="70"/>
      <c r="Q120" s="70"/>
      <c r="R120" s="58">
        <v>63</v>
      </c>
      <c r="S120" s="70">
        <v>72</v>
      </c>
      <c r="T120" s="70"/>
      <c r="U120" s="70"/>
      <c r="V120" s="71">
        <v>72</v>
      </c>
      <c r="W120" s="114">
        <v>73.7</v>
      </c>
    </row>
    <row r="121" spans="1:23" s="55" customFormat="1" x14ac:dyDescent="0.2">
      <c r="A121" s="56">
        <v>2451031041</v>
      </c>
      <c r="B121" s="56" t="s">
        <v>137</v>
      </c>
      <c r="C121" s="56" t="s">
        <v>121</v>
      </c>
      <c r="D121" s="57" t="s">
        <v>21</v>
      </c>
      <c r="E121" s="66">
        <v>80</v>
      </c>
      <c r="F121" s="66"/>
      <c r="G121" s="66"/>
      <c r="H121" s="66"/>
      <c r="I121" s="66">
        <v>80</v>
      </c>
      <c r="J121" s="59">
        <v>77.19</v>
      </c>
      <c r="K121" s="66"/>
      <c r="L121" s="66"/>
      <c r="M121" s="59">
        <v>77.19</v>
      </c>
      <c r="N121" s="58">
        <v>63</v>
      </c>
      <c r="O121" s="66"/>
      <c r="P121" s="66"/>
      <c r="Q121" s="66"/>
      <c r="R121" s="58">
        <v>63</v>
      </c>
      <c r="S121" s="66">
        <v>72</v>
      </c>
      <c r="T121" s="66"/>
      <c r="U121" s="66"/>
      <c r="V121" s="67">
        <v>72</v>
      </c>
      <c r="W121" s="113">
        <v>72.98</v>
      </c>
    </row>
    <row r="122" spans="1:23" s="55" customFormat="1" x14ac:dyDescent="0.2">
      <c r="A122" s="56">
        <v>2451031050</v>
      </c>
      <c r="B122" s="56" t="s">
        <v>138</v>
      </c>
      <c r="C122" s="56" t="s">
        <v>121</v>
      </c>
      <c r="D122" s="57" t="s">
        <v>21</v>
      </c>
      <c r="E122" s="66">
        <v>80</v>
      </c>
      <c r="F122" s="66"/>
      <c r="G122" s="66">
        <v>4</v>
      </c>
      <c r="H122" s="66"/>
      <c r="I122" s="66">
        <v>84</v>
      </c>
      <c r="J122" s="59">
        <v>79.680000000000007</v>
      </c>
      <c r="K122" s="66"/>
      <c r="L122" s="66"/>
      <c r="M122" s="59">
        <v>79.680000000000007</v>
      </c>
      <c r="N122" s="58">
        <v>63.7</v>
      </c>
      <c r="O122" s="63">
        <v>12.5</v>
      </c>
      <c r="P122" s="66"/>
      <c r="Q122" s="66"/>
      <c r="R122" s="58">
        <v>76.2</v>
      </c>
      <c r="S122" s="66">
        <v>72</v>
      </c>
      <c r="T122" s="66"/>
      <c r="U122" s="66"/>
      <c r="V122" s="67">
        <v>72</v>
      </c>
      <c r="W122" s="113">
        <v>78.73</v>
      </c>
    </row>
    <row r="123" spans="1:23" s="55" customFormat="1" x14ac:dyDescent="0.2">
      <c r="A123" s="56">
        <v>2451031051</v>
      </c>
      <c r="B123" s="56" t="s">
        <v>139</v>
      </c>
      <c r="C123" s="56" t="s">
        <v>121</v>
      </c>
      <c r="D123" s="57" t="s">
        <v>21</v>
      </c>
      <c r="E123" s="66">
        <v>80</v>
      </c>
      <c r="F123" s="66"/>
      <c r="G123" s="66">
        <v>1</v>
      </c>
      <c r="H123" s="66"/>
      <c r="I123" s="66">
        <v>81</v>
      </c>
      <c r="J123" s="59">
        <v>78.3</v>
      </c>
      <c r="K123" s="66"/>
      <c r="L123" s="66"/>
      <c r="M123" s="59">
        <v>78.3</v>
      </c>
      <c r="N123" s="58">
        <v>63</v>
      </c>
      <c r="O123" s="66"/>
      <c r="P123" s="66"/>
      <c r="Q123" s="66"/>
      <c r="R123" s="58">
        <v>63</v>
      </c>
      <c r="S123" s="66">
        <v>72</v>
      </c>
      <c r="T123" s="66"/>
      <c r="U123" s="66"/>
      <c r="V123" s="67">
        <v>72</v>
      </c>
      <c r="W123" s="113">
        <v>73.62</v>
      </c>
    </row>
    <row r="124" spans="1:23" s="55" customFormat="1" x14ac:dyDescent="0.2">
      <c r="A124" s="56">
        <v>2451031053</v>
      </c>
      <c r="B124" s="56" t="s">
        <v>140</v>
      </c>
      <c r="C124" s="56" t="s">
        <v>121</v>
      </c>
      <c r="D124" s="57" t="s">
        <v>21</v>
      </c>
      <c r="E124" s="66">
        <v>80</v>
      </c>
      <c r="F124" s="66">
        <v>4</v>
      </c>
      <c r="G124" s="66">
        <v>2.5</v>
      </c>
      <c r="H124" s="66"/>
      <c r="I124" s="66">
        <v>86.5</v>
      </c>
      <c r="J124" s="59">
        <v>79.48</v>
      </c>
      <c r="K124" s="66"/>
      <c r="L124" s="66"/>
      <c r="M124" s="59">
        <v>79.48</v>
      </c>
      <c r="N124" s="58">
        <v>63.7</v>
      </c>
      <c r="O124" s="66"/>
      <c r="P124" s="66"/>
      <c r="Q124" s="66"/>
      <c r="R124" s="58">
        <v>63.7</v>
      </c>
      <c r="S124" s="66">
        <v>72</v>
      </c>
      <c r="T124" s="66"/>
      <c r="U124" s="66"/>
      <c r="V124" s="67">
        <v>72</v>
      </c>
      <c r="W124" s="113">
        <v>75.400000000000006</v>
      </c>
    </row>
    <row r="125" spans="1:23" ht="23.25" x14ac:dyDescent="0.2">
      <c r="A125" s="125" t="s">
        <v>141</v>
      </c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</row>
    <row r="126" spans="1:23" customFormat="1" x14ac:dyDescent="0.2">
      <c r="A126" s="167" t="s">
        <v>0</v>
      </c>
      <c r="B126" s="167" t="s">
        <v>1</v>
      </c>
      <c r="C126" s="167" t="s">
        <v>2</v>
      </c>
      <c r="D126" s="167" t="s">
        <v>3</v>
      </c>
      <c r="E126" s="167" t="s">
        <v>4</v>
      </c>
      <c r="F126" s="167"/>
      <c r="G126" s="167"/>
      <c r="H126" s="167"/>
      <c r="I126" s="167"/>
      <c r="J126" s="167" t="s">
        <v>5</v>
      </c>
      <c r="K126" s="167"/>
      <c r="L126" s="167"/>
      <c r="M126" s="167"/>
      <c r="N126" s="167" t="s">
        <v>6</v>
      </c>
      <c r="O126" s="167"/>
      <c r="P126" s="167"/>
      <c r="Q126" s="167"/>
      <c r="R126" s="167"/>
      <c r="S126" s="167" t="s">
        <v>7</v>
      </c>
      <c r="T126" s="167"/>
      <c r="U126" s="167"/>
      <c r="V126" s="167"/>
      <c r="W126" s="168" t="s">
        <v>8</v>
      </c>
    </row>
    <row r="127" spans="1:23" customFormat="1" x14ac:dyDescent="0.2">
      <c r="A127" s="167"/>
      <c r="B127" s="167"/>
      <c r="C127" s="167"/>
      <c r="D127" s="167"/>
      <c r="E127" s="167" t="s">
        <v>9</v>
      </c>
      <c r="F127" s="167" t="s">
        <v>10</v>
      </c>
      <c r="G127" s="167"/>
      <c r="H127" s="167" t="s">
        <v>11</v>
      </c>
      <c r="I127" s="167" t="s">
        <v>12</v>
      </c>
      <c r="J127" s="167" t="s">
        <v>9</v>
      </c>
      <c r="K127" s="167" t="s">
        <v>10</v>
      </c>
      <c r="L127" s="167"/>
      <c r="M127" s="167" t="s">
        <v>12</v>
      </c>
      <c r="N127" s="167" t="s">
        <v>9</v>
      </c>
      <c r="O127" s="167" t="s">
        <v>10</v>
      </c>
      <c r="P127" s="167"/>
      <c r="Q127" s="167" t="s">
        <v>11</v>
      </c>
      <c r="R127" s="167" t="s">
        <v>12</v>
      </c>
      <c r="S127" s="167" t="s">
        <v>9</v>
      </c>
      <c r="T127" s="167" t="s">
        <v>10</v>
      </c>
      <c r="U127" s="167" t="s">
        <v>11</v>
      </c>
      <c r="V127" s="167" t="s">
        <v>12</v>
      </c>
      <c r="W127" s="168"/>
    </row>
    <row r="128" spans="1:23" customFormat="1" x14ac:dyDescent="0.2">
      <c r="A128" s="167"/>
      <c r="B128" s="167"/>
      <c r="C128" s="167"/>
      <c r="D128" s="167"/>
      <c r="E128" s="167"/>
      <c r="F128" s="72" t="s">
        <v>13</v>
      </c>
      <c r="G128" s="72" t="s">
        <v>14</v>
      </c>
      <c r="H128" s="167"/>
      <c r="I128" s="167"/>
      <c r="J128" s="167"/>
      <c r="K128" s="72" t="s">
        <v>15</v>
      </c>
      <c r="L128" s="72" t="s">
        <v>16</v>
      </c>
      <c r="M128" s="167"/>
      <c r="N128" s="167"/>
      <c r="O128" s="72" t="s">
        <v>17</v>
      </c>
      <c r="P128" s="72" t="s">
        <v>18</v>
      </c>
      <c r="Q128" s="167"/>
      <c r="R128" s="167"/>
      <c r="S128" s="167"/>
      <c r="T128" s="167"/>
      <c r="U128" s="167"/>
      <c r="V128" s="167"/>
      <c r="W128" s="168"/>
    </row>
    <row r="129" spans="1:23" customFormat="1" x14ac:dyDescent="0.2">
      <c r="A129" s="73">
        <v>2451031001</v>
      </c>
      <c r="B129" s="74" t="s">
        <v>142</v>
      </c>
      <c r="C129" s="74" t="s">
        <v>143</v>
      </c>
      <c r="D129" s="74" t="s">
        <v>21</v>
      </c>
      <c r="E129" s="74">
        <v>80</v>
      </c>
      <c r="F129" s="74">
        <v>0</v>
      </c>
      <c r="G129" s="74">
        <v>1</v>
      </c>
      <c r="H129" s="74">
        <v>0</v>
      </c>
      <c r="I129" s="74">
        <v>81</v>
      </c>
      <c r="J129" s="74">
        <v>78.369200000000006</v>
      </c>
      <c r="K129" s="74">
        <v>0</v>
      </c>
      <c r="L129" s="74">
        <v>0</v>
      </c>
      <c r="M129" s="74">
        <v>78.369200000000006</v>
      </c>
      <c r="N129" s="74">
        <v>63</v>
      </c>
      <c r="O129" s="74">
        <v>0</v>
      </c>
      <c r="P129" s="74">
        <v>0</v>
      </c>
      <c r="Q129" s="74">
        <v>0</v>
      </c>
      <c r="R129" s="74">
        <v>63</v>
      </c>
      <c r="S129" s="74">
        <v>72</v>
      </c>
      <c r="T129" s="74">
        <v>2</v>
      </c>
      <c r="U129" s="74">
        <v>0</v>
      </c>
      <c r="V129" s="74">
        <v>74</v>
      </c>
      <c r="W129" s="115">
        <v>73.847692300000006</v>
      </c>
    </row>
    <row r="130" spans="1:23" customFormat="1" x14ac:dyDescent="0.2">
      <c r="A130" s="73">
        <v>2451031002</v>
      </c>
      <c r="B130" s="74" t="s">
        <v>146</v>
      </c>
      <c r="C130" s="74" t="s">
        <v>143</v>
      </c>
      <c r="D130" s="74" t="s">
        <v>21</v>
      </c>
      <c r="E130" s="74">
        <v>80</v>
      </c>
      <c r="F130" s="74">
        <v>4</v>
      </c>
      <c r="G130" s="74">
        <v>9</v>
      </c>
      <c r="H130" s="74">
        <v>0</v>
      </c>
      <c r="I130" s="74">
        <v>93</v>
      </c>
      <c r="J130" s="74">
        <v>80.030799999999999</v>
      </c>
      <c r="K130" s="74">
        <v>0</v>
      </c>
      <c r="L130" s="74">
        <v>0</v>
      </c>
      <c r="M130" s="74">
        <v>80.030799999999999</v>
      </c>
      <c r="N130" s="74">
        <v>63</v>
      </c>
      <c r="O130" s="74">
        <v>76.5</v>
      </c>
      <c r="P130" s="74">
        <v>2</v>
      </c>
      <c r="Q130" s="74">
        <v>0</v>
      </c>
      <c r="R130" s="74">
        <v>141.5</v>
      </c>
      <c r="S130" s="74">
        <v>72</v>
      </c>
      <c r="T130" s="74">
        <v>1</v>
      </c>
      <c r="U130" s="74">
        <v>0</v>
      </c>
      <c r="V130" s="74">
        <v>73</v>
      </c>
      <c r="W130" s="115">
        <v>100.362308</v>
      </c>
    </row>
    <row r="131" spans="1:23" customFormat="1" x14ac:dyDescent="0.2">
      <c r="A131" s="73" t="s">
        <v>147</v>
      </c>
      <c r="B131" s="74" t="s">
        <v>148</v>
      </c>
      <c r="C131" s="74" t="s">
        <v>143</v>
      </c>
      <c r="D131" s="74" t="s">
        <v>21</v>
      </c>
      <c r="E131" s="74">
        <v>80</v>
      </c>
      <c r="F131" s="74">
        <v>0</v>
      </c>
      <c r="G131" s="74">
        <v>1</v>
      </c>
      <c r="H131" s="74">
        <v>0</v>
      </c>
      <c r="I131" s="74">
        <v>81</v>
      </c>
      <c r="J131" s="74">
        <v>78.5077</v>
      </c>
      <c r="K131" s="74">
        <v>0</v>
      </c>
      <c r="L131" s="74">
        <v>0</v>
      </c>
      <c r="M131" s="74">
        <v>78.5077</v>
      </c>
      <c r="N131" s="74">
        <v>63</v>
      </c>
      <c r="O131" s="74">
        <v>0</v>
      </c>
      <c r="P131" s="74">
        <v>0</v>
      </c>
      <c r="Q131" s="74">
        <v>0</v>
      </c>
      <c r="R131" s="74">
        <v>63</v>
      </c>
      <c r="S131" s="74">
        <v>72</v>
      </c>
      <c r="T131" s="74">
        <v>1</v>
      </c>
      <c r="U131" s="74">
        <v>0</v>
      </c>
      <c r="V131" s="74">
        <v>73</v>
      </c>
      <c r="W131" s="115">
        <v>73.803076919999995</v>
      </c>
    </row>
    <row r="132" spans="1:23" customFormat="1" x14ac:dyDescent="0.2">
      <c r="A132" s="73">
        <v>2451031007</v>
      </c>
      <c r="B132" s="74" t="s">
        <v>149</v>
      </c>
      <c r="C132" s="74" t="s">
        <v>143</v>
      </c>
      <c r="D132" s="74" t="s">
        <v>21</v>
      </c>
      <c r="E132" s="74">
        <v>80</v>
      </c>
      <c r="F132" s="74">
        <v>0</v>
      </c>
      <c r="G132" s="74">
        <v>1</v>
      </c>
      <c r="H132" s="74">
        <v>0</v>
      </c>
      <c r="I132" s="74">
        <v>81</v>
      </c>
      <c r="J132" s="74">
        <v>78.369200000000006</v>
      </c>
      <c r="K132" s="74">
        <v>0</v>
      </c>
      <c r="L132" s="74">
        <v>0</v>
      </c>
      <c r="M132" s="74">
        <v>78.369200000000006</v>
      </c>
      <c r="N132" s="74">
        <v>63</v>
      </c>
      <c r="O132" s="74">
        <v>30</v>
      </c>
      <c r="P132" s="74">
        <v>0</v>
      </c>
      <c r="Q132" s="74">
        <v>0</v>
      </c>
      <c r="R132" s="74">
        <v>93</v>
      </c>
      <c r="S132" s="74">
        <v>72</v>
      </c>
      <c r="T132" s="74">
        <v>1</v>
      </c>
      <c r="U132" s="74">
        <v>0</v>
      </c>
      <c r="V132" s="74">
        <v>73</v>
      </c>
      <c r="W132" s="115">
        <v>82.747680000000003</v>
      </c>
    </row>
    <row r="133" spans="1:23" customFormat="1" x14ac:dyDescent="0.2">
      <c r="A133" s="73">
        <v>2451031011</v>
      </c>
      <c r="B133" s="74" t="s">
        <v>151</v>
      </c>
      <c r="C133" s="74" t="s">
        <v>143</v>
      </c>
      <c r="D133" s="74" t="s">
        <v>21</v>
      </c>
      <c r="E133" s="74">
        <v>80</v>
      </c>
      <c r="F133" s="74">
        <v>4</v>
      </c>
      <c r="G133" s="74">
        <v>0</v>
      </c>
      <c r="H133" s="74">
        <v>0</v>
      </c>
      <c r="I133" s="74">
        <v>84</v>
      </c>
      <c r="J133" s="74">
        <v>76.015379999999993</v>
      </c>
      <c r="K133" s="74">
        <v>0</v>
      </c>
      <c r="L133" s="74">
        <v>0</v>
      </c>
      <c r="M133" s="74">
        <v>76.015379999999993</v>
      </c>
      <c r="N133" s="74">
        <v>63</v>
      </c>
      <c r="O133" s="74">
        <v>25</v>
      </c>
      <c r="P133" s="74">
        <v>4</v>
      </c>
      <c r="Q133" s="74">
        <v>0</v>
      </c>
      <c r="R133" s="74">
        <v>92</v>
      </c>
      <c r="S133" s="74">
        <v>72</v>
      </c>
      <c r="T133" s="74">
        <v>2</v>
      </c>
      <c r="U133" s="74">
        <v>0</v>
      </c>
      <c r="V133" s="74">
        <v>74</v>
      </c>
      <c r="W133" s="115">
        <v>82.206149999999994</v>
      </c>
    </row>
    <row r="134" spans="1:23" customFormat="1" x14ac:dyDescent="0.2">
      <c r="A134" s="73">
        <v>2451031012</v>
      </c>
      <c r="B134" s="74" t="s">
        <v>152</v>
      </c>
      <c r="C134" s="74" t="s">
        <v>143</v>
      </c>
      <c r="D134" s="74" t="s">
        <v>21</v>
      </c>
      <c r="E134" s="74">
        <v>80</v>
      </c>
      <c r="F134" s="74">
        <v>4</v>
      </c>
      <c r="G134" s="74">
        <v>0</v>
      </c>
      <c r="H134" s="74">
        <v>0</v>
      </c>
      <c r="I134" s="74">
        <v>84</v>
      </c>
      <c r="J134" s="75">
        <v>78.438460000000006</v>
      </c>
      <c r="K134" s="74">
        <v>0</v>
      </c>
      <c r="L134" s="74">
        <v>0</v>
      </c>
      <c r="M134" s="75">
        <v>78.438460000000006</v>
      </c>
      <c r="N134" s="74">
        <v>63</v>
      </c>
      <c r="O134" s="74">
        <v>0</v>
      </c>
      <c r="P134" s="74">
        <v>0</v>
      </c>
      <c r="Q134" s="74">
        <v>0</v>
      </c>
      <c r="R134" s="74">
        <v>63</v>
      </c>
      <c r="S134" s="74">
        <v>72</v>
      </c>
      <c r="T134" s="74">
        <v>0</v>
      </c>
      <c r="U134" s="74">
        <v>0</v>
      </c>
      <c r="V134" s="74">
        <v>72</v>
      </c>
      <c r="W134" s="115">
        <v>74.275379999999998</v>
      </c>
    </row>
    <row r="135" spans="1:23" customFormat="1" x14ac:dyDescent="0.2">
      <c r="A135" s="73" t="s">
        <v>153</v>
      </c>
      <c r="B135" s="74" t="s">
        <v>154</v>
      </c>
      <c r="C135" s="74" t="s">
        <v>143</v>
      </c>
      <c r="D135" s="74" t="s">
        <v>21</v>
      </c>
      <c r="E135" s="74">
        <v>80</v>
      </c>
      <c r="F135" s="74">
        <v>0</v>
      </c>
      <c r="G135" s="74">
        <v>2.5</v>
      </c>
      <c r="H135" s="74">
        <v>0</v>
      </c>
      <c r="I135" s="74">
        <v>82.5</v>
      </c>
      <c r="J135" s="74">
        <v>79.061538420000005</v>
      </c>
      <c r="K135" s="74">
        <v>0</v>
      </c>
      <c r="L135" s="74">
        <v>0</v>
      </c>
      <c r="M135" s="74">
        <v>79.061538420000005</v>
      </c>
      <c r="N135" s="74">
        <v>63</v>
      </c>
      <c r="O135" s="74">
        <v>5.6</v>
      </c>
      <c r="P135" s="74">
        <v>0</v>
      </c>
      <c r="Q135" s="74">
        <v>0</v>
      </c>
      <c r="R135" s="74">
        <v>68.599999999999994</v>
      </c>
      <c r="S135" s="74">
        <v>72</v>
      </c>
      <c r="T135" s="74">
        <v>3</v>
      </c>
      <c r="U135" s="74">
        <v>0</v>
      </c>
      <c r="V135" s="74">
        <v>75</v>
      </c>
      <c r="W135" s="115">
        <v>76.204615369999999</v>
      </c>
    </row>
    <row r="136" spans="1:23" customFormat="1" x14ac:dyDescent="0.2">
      <c r="A136" s="73" t="s">
        <v>155</v>
      </c>
      <c r="B136" s="74" t="s">
        <v>150</v>
      </c>
      <c r="C136" s="74" t="s">
        <v>143</v>
      </c>
      <c r="D136" s="74" t="s">
        <v>21</v>
      </c>
      <c r="E136" s="74">
        <v>80</v>
      </c>
      <c r="F136" s="74">
        <v>0</v>
      </c>
      <c r="G136" s="74">
        <v>2</v>
      </c>
      <c r="H136" s="74">
        <v>0</v>
      </c>
      <c r="I136" s="74">
        <v>82</v>
      </c>
      <c r="J136" s="74">
        <v>79.338461539999997</v>
      </c>
      <c r="K136" s="74">
        <v>0</v>
      </c>
      <c r="L136" s="74">
        <v>0</v>
      </c>
      <c r="M136" s="74">
        <v>79.338461539999997</v>
      </c>
      <c r="N136" s="74">
        <v>63</v>
      </c>
      <c r="O136" s="74">
        <v>0</v>
      </c>
      <c r="P136" s="74">
        <v>0</v>
      </c>
      <c r="Q136" s="74">
        <v>0</v>
      </c>
      <c r="R136" s="74">
        <v>63</v>
      </c>
      <c r="S136" s="74">
        <v>72</v>
      </c>
      <c r="T136" s="74">
        <v>1</v>
      </c>
      <c r="U136" s="74">
        <v>0</v>
      </c>
      <c r="V136" s="74">
        <v>73</v>
      </c>
      <c r="W136" s="115">
        <v>74.335384610000006</v>
      </c>
    </row>
    <row r="137" spans="1:23" customFormat="1" x14ac:dyDescent="0.2">
      <c r="A137" s="73" t="s">
        <v>156</v>
      </c>
      <c r="B137" s="74" t="s">
        <v>157</v>
      </c>
      <c r="C137" s="74" t="s">
        <v>143</v>
      </c>
      <c r="D137" s="74" t="s">
        <v>21</v>
      </c>
      <c r="E137" s="74">
        <v>80</v>
      </c>
      <c r="F137" s="74">
        <v>0</v>
      </c>
      <c r="G137" s="74">
        <v>5</v>
      </c>
      <c r="H137" s="74">
        <v>0</v>
      </c>
      <c r="I137" s="74">
        <v>85</v>
      </c>
      <c r="J137" s="74">
        <v>77.261538000000002</v>
      </c>
      <c r="K137" s="74">
        <v>0</v>
      </c>
      <c r="L137" s="74">
        <v>0</v>
      </c>
      <c r="M137" s="74">
        <v>77.261538000000002</v>
      </c>
      <c r="N137" s="74">
        <v>63</v>
      </c>
      <c r="O137" s="74">
        <v>0</v>
      </c>
      <c r="P137" s="74">
        <v>0</v>
      </c>
      <c r="Q137" s="74"/>
      <c r="R137" s="74">
        <v>63</v>
      </c>
      <c r="S137" s="74">
        <v>72</v>
      </c>
      <c r="T137" s="74">
        <v>2</v>
      </c>
      <c r="U137" s="74">
        <v>0</v>
      </c>
      <c r="V137" s="74">
        <v>74</v>
      </c>
      <c r="W137" s="115">
        <v>74.204615399999994</v>
      </c>
    </row>
    <row r="138" spans="1:23" customFormat="1" x14ac:dyDescent="0.2">
      <c r="A138" s="73">
        <v>2451031029</v>
      </c>
      <c r="B138" s="74" t="s">
        <v>145</v>
      </c>
      <c r="C138" s="74" t="s">
        <v>143</v>
      </c>
      <c r="D138" s="74" t="s">
        <v>21</v>
      </c>
      <c r="E138" s="74">
        <v>80</v>
      </c>
      <c r="F138" s="74">
        <v>0</v>
      </c>
      <c r="G138" s="74">
        <v>5.5</v>
      </c>
      <c r="H138" s="74">
        <v>0</v>
      </c>
      <c r="I138" s="74">
        <v>85.5</v>
      </c>
      <c r="J138" s="74">
        <v>79.615384700000007</v>
      </c>
      <c r="K138" s="74">
        <v>0</v>
      </c>
      <c r="L138" s="74">
        <v>0</v>
      </c>
      <c r="M138" s="74">
        <v>79.615384700000007</v>
      </c>
      <c r="N138" s="74">
        <v>63</v>
      </c>
      <c r="O138" s="74">
        <v>24.1</v>
      </c>
      <c r="P138" s="74">
        <v>0</v>
      </c>
      <c r="Q138" s="74">
        <v>0</v>
      </c>
      <c r="R138" s="74">
        <v>87.1</v>
      </c>
      <c r="S138" s="74">
        <v>72</v>
      </c>
      <c r="T138" s="74">
        <v>1</v>
      </c>
      <c r="U138" s="74">
        <v>0</v>
      </c>
      <c r="V138" s="74">
        <v>73</v>
      </c>
      <c r="W138" s="115">
        <v>82.376154</v>
      </c>
    </row>
    <row r="139" spans="1:23" customFormat="1" x14ac:dyDescent="0.2">
      <c r="A139" s="73">
        <v>2451031036</v>
      </c>
      <c r="B139" s="74" t="s">
        <v>158</v>
      </c>
      <c r="C139" s="74" t="s">
        <v>143</v>
      </c>
      <c r="D139" s="74" t="s">
        <v>21</v>
      </c>
      <c r="E139" s="74">
        <v>80</v>
      </c>
      <c r="F139" s="74">
        <v>0</v>
      </c>
      <c r="G139" s="74">
        <v>1</v>
      </c>
      <c r="H139" s="74">
        <v>0</v>
      </c>
      <c r="I139" s="74">
        <v>81</v>
      </c>
      <c r="J139" s="74">
        <v>77.191999999999993</v>
      </c>
      <c r="K139" s="74">
        <v>0</v>
      </c>
      <c r="L139" s="74">
        <v>0</v>
      </c>
      <c r="M139" s="74">
        <v>77.191999999999993</v>
      </c>
      <c r="N139" s="74">
        <v>63</v>
      </c>
      <c r="O139" s="74">
        <v>0</v>
      </c>
      <c r="P139" s="74">
        <v>0</v>
      </c>
      <c r="Q139" s="74">
        <v>0</v>
      </c>
      <c r="R139" s="74">
        <v>63</v>
      </c>
      <c r="S139" s="74">
        <v>72</v>
      </c>
      <c r="T139" s="74">
        <v>0</v>
      </c>
      <c r="U139" s="74">
        <v>0</v>
      </c>
      <c r="V139" s="74">
        <v>72</v>
      </c>
      <c r="W139" s="115">
        <v>73.1768</v>
      </c>
    </row>
    <row r="140" spans="1:23" customFormat="1" x14ac:dyDescent="0.2">
      <c r="A140" s="73" t="s">
        <v>159</v>
      </c>
      <c r="B140" s="74" t="s">
        <v>144</v>
      </c>
      <c r="C140" s="74" t="s">
        <v>143</v>
      </c>
      <c r="D140" s="74" t="s">
        <v>21</v>
      </c>
      <c r="E140" s="74">
        <v>80</v>
      </c>
      <c r="F140" s="74">
        <v>0</v>
      </c>
      <c r="G140" s="74">
        <v>4.5</v>
      </c>
      <c r="H140" s="74">
        <v>0</v>
      </c>
      <c r="I140" s="74">
        <v>84.5</v>
      </c>
      <c r="J140" s="74">
        <v>78.230770000000007</v>
      </c>
      <c r="K140" s="74">
        <v>2</v>
      </c>
      <c r="L140" s="74">
        <v>0</v>
      </c>
      <c r="M140" s="74">
        <v>80.230699999999999</v>
      </c>
      <c r="N140" s="74">
        <v>63</v>
      </c>
      <c r="O140" s="74">
        <v>26.5</v>
      </c>
      <c r="P140" s="74">
        <v>0</v>
      </c>
      <c r="Q140" s="74">
        <v>0</v>
      </c>
      <c r="R140" s="74">
        <v>89.5</v>
      </c>
      <c r="S140" s="74">
        <v>72</v>
      </c>
      <c r="T140" s="74">
        <v>1</v>
      </c>
      <c r="U140" s="74">
        <v>0</v>
      </c>
      <c r="V140" s="74">
        <v>73</v>
      </c>
      <c r="W140" s="116">
        <v>83.141999999999996</v>
      </c>
    </row>
    <row r="141" spans="1:23" customFormat="1" x14ac:dyDescent="0.2">
      <c r="A141" s="73" t="s">
        <v>160</v>
      </c>
      <c r="B141" s="74" t="s">
        <v>161</v>
      </c>
      <c r="C141" s="74" t="s">
        <v>143</v>
      </c>
      <c r="D141" s="74" t="s">
        <v>21</v>
      </c>
      <c r="E141" s="74">
        <v>80</v>
      </c>
      <c r="F141" s="74">
        <v>0</v>
      </c>
      <c r="G141" s="74">
        <v>1</v>
      </c>
      <c r="H141" s="74">
        <v>0</v>
      </c>
      <c r="I141" s="74">
        <v>81</v>
      </c>
      <c r="J141" s="74">
        <v>79.753799999999998</v>
      </c>
      <c r="K141" s="74">
        <v>0</v>
      </c>
      <c r="L141" s="74">
        <v>0</v>
      </c>
      <c r="M141" s="74">
        <v>79.753799999999998</v>
      </c>
      <c r="N141" s="74">
        <v>63</v>
      </c>
      <c r="O141" s="74">
        <v>14</v>
      </c>
      <c r="P141" s="74">
        <v>0</v>
      </c>
      <c r="Q141" s="74">
        <v>0</v>
      </c>
      <c r="R141" s="74">
        <v>77</v>
      </c>
      <c r="S141" s="74">
        <v>72</v>
      </c>
      <c r="T141" s="74">
        <v>2</v>
      </c>
      <c r="U141" s="74">
        <v>0</v>
      </c>
      <c r="V141" s="74">
        <v>74</v>
      </c>
      <c r="W141" s="115">
        <v>78.601500000000001</v>
      </c>
    </row>
    <row r="142" spans="1:23" customFormat="1" x14ac:dyDescent="0.2">
      <c r="A142" s="73">
        <v>2451030146</v>
      </c>
      <c r="B142" s="74" t="s">
        <v>162</v>
      </c>
      <c r="C142" s="74" t="s">
        <v>143</v>
      </c>
      <c r="D142" s="74" t="s">
        <v>21</v>
      </c>
      <c r="E142" s="74">
        <v>80</v>
      </c>
      <c r="F142" s="74">
        <v>0</v>
      </c>
      <c r="G142" s="74">
        <v>0</v>
      </c>
      <c r="H142" s="74">
        <v>0</v>
      </c>
      <c r="I142" s="74">
        <v>80</v>
      </c>
      <c r="J142" s="74">
        <v>75.323099999999997</v>
      </c>
      <c r="K142" s="74">
        <v>0</v>
      </c>
      <c r="L142" s="74">
        <v>0</v>
      </c>
      <c r="M142" s="74">
        <v>75.323099999999997</v>
      </c>
      <c r="N142" s="74">
        <v>63</v>
      </c>
      <c r="O142" s="74">
        <v>0</v>
      </c>
      <c r="P142" s="74">
        <v>0</v>
      </c>
      <c r="Q142" s="74">
        <v>0</v>
      </c>
      <c r="R142" s="74">
        <v>63</v>
      </c>
      <c r="S142" s="74">
        <v>72</v>
      </c>
      <c r="T142" s="74">
        <v>0</v>
      </c>
      <c r="U142" s="74">
        <v>0</v>
      </c>
      <c r="V142" s="74">
        <v>72</v>
      </c>
      <c r="W142" s="115">
        <v>72.229200000000006</v>
      </c>
    </row>
    <row r="143" spans="1:23" customFormat="1" x14ac:dyDescent="0.2">
      <c r="A143" s="73">
        <v>2451031054</v>
      </c>
      <c r="B143" s="74" t="s">
        <v>163</v>
      </c>
      <c r="C143" s="74" t="s">
        <v>143</v>
      </c>
      <c r="D143" s="74" t="s">
        <v>21</v>
      </c>
      <c r="E143" s="74">
        <v>80</v>
      </c>
      <c r="F143" s="74">
        <v>0</v>
      </c>
      <c r="G143" s="74">
        <v>0</v>
      </c>
      <c r="H143" s="74">
        <v>0</v>
      </c>
      <c r="I143" s="74">
        <v>80</v>
      </c>
      <c r="J143" s="74">
        <v>79.546000000000006</v>
      </c>
      <c r="K143" s="74">
        <v>0</v>
      </c>
      <c r="L143" s="74">
        <v>0</v>
      </c>
      <c r="M143" s="74">
        <v>79.546000000000006</v>
      </c>
      <c r="N143" s="74">
        <v>63</v>
      </c>
      <c r="O143" s="74">
        <v>0</v>
      </c>
      <c r="P143" s="74">
        <v>0</v>
      </c>
      <c r="Q143" s="74">
        <v>0</v>
      </c>
      <c r="R143" s="74">
        <v>63</v>
      </c>
      <c r="S143" s="74">
        <v>72</v>
      </c>
      <c r="T143" s="74">
        <v>0</v>
      </c>
      <c r="U143" s="74">
        <v>0</v>
      </c>
      <c r="V143" s="74">
        <v>72</v>
      </c>
      <c r="W143" s="115">
        <v>73.918000000000006</v>
      </c>
    </row>
    <row r="144" spans="1:23" customFormat="1" ht="15" x14ac:dyDescent="0.2">
      <c r="A144" s="76">
        <v>2451031058</v>
      </c>
      <c r="B144" s="77" t="s">
        <v>164</v>
      </c>
      <c r="C144" s="77" t="s">
        <v>165</v>
      </c>
      <c r="D144" s="77" t="s">
        <v>166</v>
      </c>
      <c r="E144" s="77">
        <v>80</v>
      </c>
      <c r="F144" s="77">
        <v>0</v>
      </c>
      <c r="G144" s="77">
        <v>2.5</v>
      </c>
      <c r="H144" s="77">
        <v>0</v>
      </c>
      <c r="I144" s="77">
        <v>82.5</v>
      </c>
      <c r="J144" s="77">
        <v>77.957999999999998</v>
      </c>
      <c r="K144" s="77">
        <v>0</v>
      </c>
      <c r="L144" s="77">
        <v>0</v>
      </c>
      <c r="M144" s="77">
        <v>77.957999999999998</v>
      </c>
      <c r="N144" s="77">
        <v>63</v>
      </c>
      <c r="O144" s="77">
        <v>0</v>
      </c>
      <c r="P144" s="77">
        <v>0</v>
      </c>
      <c r="Q144" s="77">
        <v>0</v>
      </c>
      <c r="R144" s="77">
        <v>63</v>
      </c>
      <c r="S144" s="77">
        <v>72</v>
      </c>
      <c r="T144" s="77">
        <v>0</v>
      </c>
      <c r="U144" s="77">
        <v>0</v>
      </c>
      <c r="V144" s="77">
        <v>72</v>
      </c>
      <c r="W144" s="117">
        <v>73.783199999999994</v>
      </c>
    </row>
    <row r="145" spans="1:23" customFormat="1" ht="15" x14ac:dyDescent="0.2">
      <c r="A145" s="76">
        <v>2451031059</v>
      </c>
      <c r="B145" s="77" t="s">
        <v>167</v>
      </c>
      <c r="C145" s="77" t="s">
        <v>165</v>
      </c>
      <c r="D145" s="77" t="s">
        <v>166</v>
      </c>
      <c r="E145" s="77">
        <v>80</v>
      </c>
      <c r="F145" s="77">
        <v>0</v>
      </c>
      <c r="G145" s="77">
        <v>0</v>
      </c>
      <c r="H145" s="77">
        <v>0</v>
      </c>
      <c r="I145" s="77">
        <v>80</v>
      </c>
      <c r="J145" s="77">
        <v>77.89</v>
      </c>
      <c r="K145" s="77">
        <v>0</v>
      </c>
      <c r="L145" s="77">
        <v>0</v>
      </c>
      <c r="M145" s="77">
        <v>77.89</v>
      </c>
      <c r="N145" s="77">
        <v>63</v>
      </c>
      <c r="O145" s="77">
        <v>0</v>
      </c>
      <c r="P145" s="77">
        <v>0</v>
      </c>
      <c r="Q145" s="77">
        <v>0</v>
      </c>
      <c r="R145" s="77">
        <v>63</v>
      </c>
      <c r="S145" s="77">
        <v>72</v>
      </c>
      <c r="T145" s="77">
        <v>3</v>
      </c>
      <c r="U145" s="77">
        <v>0</v>
      </c>
      <c r="V145" s="77">
        <v>75</v>
      </c>
      <c r="W145" s="117">
        <v>73.555999999999997</v>
      </c>
    </row>
    <row r="146" spans="1:23" customFormat="1" ht="15" x14ac:dyDescent="0.2">
      <c r="A146" s="76">
        <v>2451031060</v>
      </c>
      <c r="B146" s="77" t="s">
        <v>168</v>
      </c>
      <c r="C146" s="77" t="s">
        <v>165</v>
      </c>
      <c r="D146" s="77" t="s">
        <v>166</v>
      </c>
      <c r="E146" s="77">
        <v>80</v>
      </c>
      <c r="F146" s="77">
        <v>0</v>
      </c>
      <c r="G146" s="77">
        <v>2.5</v>
      </c>
      <c r="H146" s="77">
        <v>0</v>
      </c>
      <c r="I146" s="77">
        <v>82.5</v>
      </c>
      <c r="J146" s="77">
        <v>81.969200000000001</v>
      </c>
      <c r="K146" s="77">
        <v>0</v>
      </c>
      <c r="L146" s="77">
        <v>0</v>
      </c>
      <c r="M146" s="77">
        <v>81.969200000000001</v>
      </c>
      <c r="N146" s="77">
        <v>63</v>
      </c>
      <c r="O146" s="77">
        <v>0</v>
      </c>
      <c r="P146" s="77">
        <v>0</v>
      </c>
      <c r="Q146" s="77">
        <v>0</v>
      </c>
      <c r="R146" s="77">
        <v>63</v>
      </c>
      <c r="S146" s="77">
        <v>72</v>
      </c>
      <c r="T146" s="77">
        <v>5</v>
      </c>
      <c r="U146" s="77">
        <v>0</v>
      </c>
      <c r="V146" s="77">
        <v>77</v>
      </c>
      <c r="W146" s="117">
        <v>75.887680000000003</v>
      </c>
    </row>
    <row r="147" spans="1:23" customFormat="1" ht="15" x14ac:dyDescent="0.2">
      <c r="A147" s="78">
        <v>2451031008</v>
      </c>
      <c r="B147" s="78" t="s">
        <v>169</v>
      </c>
      <c r="C147" s="79" t="s">
        <v>170</v>
      </c>
      <c r="D147" s="77" t="s">
        <v>166</v>
      </c>
      <c r="E147" s="79">
        <v>80</v>
      </c>
      <c r="F147" s="78">
        <v>0</v>
      </c>
      <c r="G147" s="78">
        <v>1</v>
      </c>
      <c r="H147" s="78">
        <v>0</v>
      </c>
      <c r="I147" s="78">
        <v>81</v>
      </c>
      <c r="J147" s="78">
        <v>73.314999999999998</v>
      </c>
      <c r="K147" s="78">
        <v>0</v>
      </c>
      <c r="L147" s="78">
        <v>0</v>
      </c>
      <c r="M147" s="78">
        <v>73.314999999999998</v>
      </c>
      <c r="N147" s="78">
        <v>63</v>
      </c>
      <c r="O147" s="78">
        <v>0</v>
      </c>
      <c r="P147" s="78">
        <v>0</v>
      </c>
      <c r="Q147" s="78">
        <v>0</v>
      </c>
      <c r="R147" s="78">
        <v>63</v>
      </c>
      <c r="S147" s="78">
        <v>72</v>
      </c>
      <c r="T147" s="78">
        <v>0</v>
      </c>
      <c r="U147" s="78">
        <v>0</v>
      </c>
      <c r="V147" s="78">
        <v>72</v>
      </c>
      <c r="W147" s="118">
        <v>71.626000000000005</v>
      </c>
    </row>
    <row r="148" spans="1:23" ht="23.25" x14ac:dyDescent="0.2">
      <c r="A148" s="125" t="s">
        <v>217</v>
      </c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69"/>
    </row>
    <row r="149" spans="1:23" x14ac:dyDescent="0.2">
      <c r="A149" s="126" t="s">
        <v>0</v>
      </c>
      <c r="B149" s="126" t="s">
        <v>1</v>
      </c>
      <c r="C149" s="126" t="s">
        <v>2</v>
      </c>
      <c r="D149" s="126" t="s">
        <v>3</v>
      </c>
      <c r="E149" s="129" t="s">
        <v>4</v>
      </c>
      <c r="F149" s="130"/>
      <c r="G149" s="130"/>
      <c r="H149" s="130"/>
      <c r="I149" s="131"/>
      <c r="J149" s="129" t="s">
        <v>5</v>
      </c>
      <c r="K149" s="130"/>
      <c r="L149" s="130"/>
      <c r="M149" s="131"/>
      <c r="N149" s="129" t="s">
        <v>6</v>
      </c>
      <c r="O149" s="130"/>
      <c r="P149" s="130"/>
      <c r="Q149" s="130"/>
      <c r="R149" s="131"/>
      <c r="S149" s="129" t="s">
        <v>7</v>
      </c>
      <c r="T149" s="130"/>
      <c r="U149" s="130"/>
      <c r="V149" s="130"/>
      <c r="W149" s="165" t="s">
        <v>8</v>
      </c>
    </row>
    <row r="150" spans="1:23" x14ac:dyDescent="0.2">
      <c r="A150" s="127"/>
      <c r="B150" s="127"/>
      <c r="C150" s="127"/>
      <c r="D150" s="127"/>
      <c r="E150" s="126" t="s">
        <v>9</v>
      </c>
      <c r="F150" s="129" t="s">
        <v>10</v>
      </c>
      <c r="G150" s="131"/>
      <c r="H150" s="126" t="s">
        <v>11</v>
      </c>
      <c r="I150" s="126" t="s">
        <v>12</v>
      </c>
      <c r="J150" s="126" t="s">
        <v>9</v>
      </c>
      <c r="K150" s="136" t="s">
        <v>10</v>
      </c>
      <c r="L150" s="137"/>
      <c r="M150" s="126" t="s">
        <v>12</v>
      </c>
      <c r="N150" s="126" t="s">
        <v>9</v>
      </c>
      <c r="O150" s="129" t="s">
        <v>10</v>
      </c>
      <c r="P150" s="130"/>
      <c r="Q150" s="126" t="s">
        <v>11</v>
      </c>
      <c r="R150" s="126" t="s">
        <v>12</v>
      </c>
      <c r="S150" s="126" t="s">
        <v>9</v>
      </c>
      <c r="T150" s="126" t="s">
        <v>10</v>
      </c>
      <c r="U150" s="126" t="s">
        <v>11</v>
      </c>
      <c r="V150" s="159" t="s">
        <v>12</v>
      </c>
      <c r="W150" s="165"/>
    </row>
    <row r="151" spans="1:23" x14ac:dyDescent="0.2">
      <c r="A151" s="128"/>
      <c r="B151" s="128"/>
      <c r="C151" s="128"/>
      <c r="D151" s="128"/>
      <c r="E151" s="128"/>
      <c r="F151" s="2" t="s">
        <v>13</v>
      </c>
      <c r="G151" s="2" t="s">
        <v>14</v>
      </c>
      <c r="H151" s="128"/>
      <c r="I151" s="128"/>
      <c r="J151" s="128"/>
      <c r="K151" s="3" t="s">
        <v>15</v>
      </c>
      <c r="L151" s="3" t="s">
        <v>16</v>
      </c>
      <c r="M151" s="128"/>
      <c r="N151" s="128"/>
      <c r="O151" s="2" t="s">
        <v>17</v>
      </c>
      <c r="P151" s="2" t="s">
        <v>18</v>
      </c>
      <c r="Q151" s="128"/>
      <c r="R151" s="128"/>
      <c r="S151" s="128"/>
      <c r="T151" s="128"/>
      <c r="U151" s="128"/>
      <c r="V151" s="160"/>
      <c r="W151" s="165"/>
    </row>
    <row r="152" spans="1:23" x14ac:dyDescent="0.2">
      <c r="A152" s="80">
        <v>2431032099</v>
      </c>
      <c r="B152" s="80" t="s">
        <v>171</v>
      </c>
      <c r="C152" s="80" t="s">
        <v>172</v>
      </c>
      <c r="D152" s="80" t="s">
        <v>173</v>
      </c>
      <c r="E152" s="80">
        <v>100</v>
      </c>
      <c r="F152" s="80">
        <v>2</v>
      </c>
      <c r="G152" s="80">
        <v>5</v>
      </c>
      <c r="H152" s="80">
        <v>0</v>
      </c>
      <c r="I152" s="80">
        <v>87</v>
      </c>
      <c r="J152" s="81">
        <v>91.047619049999994</v>
      </c>
      <c r="K152" s="80">
        <v>4.2</v>
      </c>
      <c r="L152" s="80">
        <v>0</v>
      </c>
      <c r="M152" s="82">
        <v>86.142857144999994</v>
      </c>
      <c r="N152" s="80">
        <v>90</v>
      </c>
      <c r="O152" s="80">
        <v>0</v>
      </c>
      <c r="P152" s="80">
        <v>0</v>
      </c>
      <c r="Q152" s="80">
        <v>0</v>
      </c>
      <c r="R152" s="80">
        <v>63</v>
      </c>
      <c r="S152" s="80">
        <v>100</v>
      </c>
      <c r="T152" s="80">
        <v>35</v>
      </c>
      <c r="U152" s="80">
        <v>0</v>
      </c>
      <c r="V152" s="122">
        <v>115</v>
      </c>
      <c r="W152" s="124">
        <v>84.571428572499997</v>
      </c>
    </row>
    <row r="153" spans="1:23" x14ac:dyDescent="0.2">
      <c r="A153" s="80">
        <v>2431032105</v>
      </c>
      <c r="B153" s="80" t="s">
        <v>174</v>
      </c>
      <c r="C153" s="80" t="s">
        <v>172</v>
      </c>
      <c r="D153" s="80" t="s">
        <v>173</v>
      </c>
      <c r="E153" s="80">
        <v>100</v>
      </c>
      <c r="F153" s="80">
        <v>0</v>
      </c>
      <c r="G153" s="80">
        <v>2</v>
      </c>
      <c r="H153" s="80">
        <v>0</v>
      </c>
      <c r="I153" s="80">
        <v>82</v>
      </c>
      <c r="J153" s="81">
        <v>89.52380952</v>
      </c>
      <c r="K153" s="80">
        <v>4.2</v>
      </c>
      <c r="L153" s="80">
        <v>0</v>
      </c>
      <c r="M153" s="82">
        <v>84.771428568000005</v>
      </c>
      <c r="N153" s="80">
        <v>90</v>
      </c>
      <c r="O153" s="80">
        <v>0</v>
      </c>
      <c r="P153" s="80">
        <v>8</v>
      </c>
      <c r="Q153" s="80">
        <v>0</v>
      </c>
      <c r="R153" s="80">
        <v>71</v>
      </c>
      <c r="S153" s="80">
        <v>90</v>
      </c>
      <c r="T153" s="80">
        <v>22</v>
      </c>
      <c r="U153" s="80">
        <v>0</v>
      </c>
      <c r="V153" s="122">
        <v>94</v>
      </c>
      <c r="W153" s="124">
        <v>82.385714284000002</v>
      </c>
    </row>
    <row r="154" spans="1:23" x14ac:dyDescent="0.2">
      <c r="A154" s="80">
        <v>2431032100</v>
      </c>
      <c r="B154" s="80" t="s">
        <v>175</v>
      </c>
      <c r="C154" s="80" t="s">
        <v>172</v>
      </c>
      <c r="D154" s="80" t="s">
        <v>173</v>
      </c>
      <c r="E154" s="80">
        <v>100</v>
      </c>
      <c r="F154" s="80">
        <v>2</v>
      </c>
      <c r="G154" s="80">
        <v>6</v>
      </c>
      <c r="H154" s="80"/>
      <c r="I154" s="80">
        <f t="shared" ref="I154:I179" si="8">E154*0.8+F154+G154</f>
        <v>88</v>
      </c>
      <c r="J154" s="81">
        <v>86.761904759999993</v>
      </c>
      <c r="K154" s="80">
        <v>4.2</v>
      </c>
      <c r="L154" s="80"/>
      <c r="M154" s="82">
        <f t="shared" ref="M154:M173" si="9">J154*0.9+K154</f>
        <v>82.285714283999994</v>
      </c>
      <c r="N154" s="80">
        <v>90</v>
      </c>
      <c r="O154" s="80">
        <v>15</v>
      </c>
      <c r="P154" s="80"/>
      <c r="Q154" s="80"/>
      <c r="R154" s="80">
        <f>N154*0.7+O154</f>
        <v>78</v>
      </c>
      <c r="S154" s="80">
        <v>90</v>
      </c>
      <c r="T154" s="80">
        <v>6</v>
      </c>
      <c r="U154" s="80"/>
      <c r="V154" s="122">
        <f t="shared" ref="V154:V177" si="10">S154*0.8+T154</f>
        <v>78</v>
      </c>
      <c r="W154" s="124">
        <f>I154*0.2+M154*0.5+R154*0.2+V154*0.1</f>
        <v>82.142857141999997</v>
      </c>
    </row>
    <row r="155" spans="1:23" x14ac:dyDescent="0.2">
      <c r="A155" s="80">
        <v>2431032106</v>
      </c>
      <c r="B155" s="80" t="s">
        <v>176</v>
      </c>
      <c r="C155" s="80" t="s">
        <v>172</v>
      </c>
      <c r="D155" s="80" t="s">
        <v>173</v>
      </c>
      <c r="E155" s="80">
        <v>100</v>
      </c>
      <c r="F155" s="80">
        <v>1</v>
      </c>
      <c r="G155" s="80">
        <v>5</v>
      </c>
      <c r="H155" s="80"/>
      <c r="I155" s="80">
        <f t="shared" si="8"/>
        <v>86</v>
      </c>
      <c r="J155" s="81">
        <v>88.8095</v>
      </c>
      <c r="K155" s="80">
        <v>4.2</v>
      </c>
      <c r="L155" s="80">
        <v>0</v>
      </c>
      <c r="M155" s="82">
        <f t="shared" si="9"/>
        <v>84.128550000000004</v>
      </c>
      <c r="N155" s="80">
        <v>90</v>
      </c>
      <c r="O155" s="80">
        <v>0</v>
      </c>
      <c r="P155" s="80">
        <v>0</v>
      </c>
      <c r="Q155" s="80"/>
      <c r="R155" s="80">
        <f>N155*0.7</f>
        <v>62.999999999999993</v>
      </c>
      <c r="S155" s="80">
        <v>100</v>
      </c>
      <c r="T155" s="80">
        <v>22</v>
      </c>
      <c r="U155" s="80"/>
      <c r="V155" s="80">
        <f t="shared" si="10"/>
        <v>102</v>
      </c>
      <c r="W155" s="123">
        <f t="shared" ref="W155:W179" si="11">I155*0.2+M155*0.5+R155*0.2+V155*0.1</f>
        <v>82.064274999999995</v>
      </c>
    </row>
    <row r="156" spans="1:23" x14ac:dyDescent="0.2">
      <c r="A156" s="80">
        <v>2431032125</v>
      </c>
      <c r="B156" s="80" t="s">
        <v>177</v>
      </c>
      <c r="C156" s="80" t="s">
        <v>172</v>
      </c>
      <c r="D156" s="80" t="s">
        <v>173</v>
      </c>
      <c r="E156" s="80">
        <v>100</v>
      </c>
      <c r="F156" s="80">
        <v>0</v>
      </c>
      <c r="G156" s="80">
        <v>5</v>
      </c>
      <c r="H156" s="80"/>
      <c r="I156" s="80">
        <f t="shared" si="8"/>
        <v>85</v>
      </c>
      <c r="J156" s="81">
        <v>90.333330000000004</v>
      </c>
      <c r="K156" s="80">
        <v>4.2</v>
      </c>
      <c r="L156" s="80">
        <v>0</v>
      </c>
      <c r="M156" s="82">
        <f t="shared" si="9"/>
        <v>85.499997000000008</v>
      </c>
      <c r="N156" s="80">
        <v>90</v>
      </c>
      <c r="O156" s="80">
        <v>0</v>
      </c>
      <c r="P156" s="80">
        <v>0</v>
      </c>
      <c r="Q156" s="80"/>
      <c r="R156" s="80">
        <f t="shared" ref="R156:R163" si="12">N156*0.7+O156+P156</f>
        <v>62.999999999999993</v>
      </c>
      <c r="S156" s="80">
        <v>90</v>
      </c>
      <c r="T156" s="80">
        <v>10</v>
      </c>
      <c r="U156" s="80"/>
      <c r="V156" s="80">
        <f t="shared" si="10"/>
        <v>82</v>
      </c>
      <c r="W156" s="119">
        <f t="shared" si="11"/>
        <v>80.549998500000001</v>
      </c>
    </row>
    <row r="157" spans="1:23" x14ac:dyDescent="0.2">
      <c r="A157" s="83" t="s">
        <v>178</v>
      </c>
      <c r="B157" s="80" t="s">
        <v>179</v>
      </c>
      <c r="C157" s="80" t="s">
        <v>172</v>
      </c>
      <c r="D157" s="80" t="s">
        <v>173</v>
      </c>
      <c r="E157" s="80">
        <v>100</v>
      </c>
      <c r="F157" s="80">
        <v>0</v>
      </c>
      <c r="G157" s="80">
        <v>9</v>
      </c>
      <c r="H157" s="80"/>
      <c r="I157" s="80">
        <f t="shared" si="8"/>
        <v>89</v>
      </c>
      <c r="J157" s="81">
        <v>87.952380950000006</v>
      </c>
      <c r="K157" s="80">
        <v>4.2</v>
      </c>
      <c r="L157" s="80"/>
      <c r="M157" s="82">
        <f t="shared" si="9"/>
        <v>83.357142855000006</v>
      </c>
      <c r="N157" s="80">
        <v>90</v>
      </c>
      <c r="O157" s="80"/>
      <c r="P157" s="80"/>
      <c r="Q157" s="80"/>
      <c r="R157" s="80">
        <f t="shared" si="12"/>
        <v>62.999999999999993</v>
      </c>
      <c r="S157" s="80">
        <v>90</v>
      </c>
      <c r="T157" s="80">
        <v>12.5</v>
      </c>
      <c r="U157" s="80"/>
      <c r="V157" s="80">
        <f t="shared" si="10"/>
        <v>84.5</v>
      </c>
      <c r="W157" s="119">
        <f t="shared" si="11"/>
        <v>80.528571427499998</v>
      </c>
    </row>
    <row r="158" spans="1:23" x14ac:dyDescent="0.2">
      <c r="A158" s="80">
        <v>2431032153</v>
      </c>
      <c r="B158" s="80" t="s">
        <v>180</v>
      </c>
      <c r="C158" s="80" t="s">
        <v>172</v>
      </c>
      <c r="D158" s="80" t="s">
        <v>173</v>
      </c>
      <c r="E158" s="80">
        <v>100</v>
      </c>
      <c r="F158" s="80"/>
      <c r="G158" s="80">
        <v>2</v>
      </c>
      <c r="H158" s="80"/>
      <c r="I158" s="80">
        <f t="shared" si="8"/>
        <v>82</v>
      </c>
      <c r="J158" s="81">
        <v>86.428571428571402</v>
      </c>
      <c r="K158" s="80">
        <v>4.2</v>
      </c>
      <c r="L158" s="80"/>
      <c r="M158" s="82">
        <f t="shared" si="9"/>
        <v>81.985714285714266</v>
      </c>
      <c r="N158" s="80">
        <v>90</v>
      </c>
      <c r="O158" s="80">
        <v>7.5</v>
      </c>
      <c r="P158" s="80"/>
      <c r="Q158" s="80"/>
      <c r="R158" s="80">
        <f t="shared" si="12"/>
        <v>70.5</v>
      </c>
      <c r="S158" s="80">
        <v>90</v>
      </c>
      <c r="T158" s="80">
        <v>17.5</v>
      </c>
      <c r="U158" s="80"/>
      <c r="V158" s="80">
        <f t="shared" si="10"/>
        <v>89.5</v>
      </c>
      <c r="W158" s="119">
        <f t="shared" si="11"/>
        <v>80.442857142857136</v>
      </c>
    </row>
    <row r="159" spans="1:23" x14ac:dyDescent="0.2">
      <c r="A159" s="80">
        <v>2431032128</v>
      </c>
      <c r="B159" s="80" t="s">
        <v>181</v>
      </c>
      <c r="C159" s="80" t="s">
        <v>172</v>
      </c>
      <c r="D159" s="80" t="s">
        <v>173</v>
      </c>
      <c r="E159" s="80">
        <v>100</v>
      </c>
      <c r="F159" s="80">
        <v>0</v>
      </c>
      <c r="G159" s="80">
        <v>2.5</v>
      </c>
      <c r="H159" s="80"/>
      <c r="I159" s="80">
        <f t="shared" si="8"/>
        <v>82.5</v>
      </c>
      <c r="J159" s="81">
        <v>89.428571428571502</v>
      </c>
      <c r="K159" s="80">
        <v>4.2</v>
      </c>
      <c r="L159" s="80"/>
      <c r="M159" s="82">
        <f t="shared" si="9"/>
        <v>84.685714285714354</v>
      </c>
      <c r="N159" s="80">
        <v>90</v>
      </c>
      <c r="O159" s="80"/>
      <c r="P159" s="80">
        <v>0</v>
      </c>
      <c r="Q159" s="80"/>
      <c r="R159" s="80">
        <f t="shared" si="12"/>
        <v>62.999999999999993</v>
      </c>
      <c r="S159" s="80">
        <v>90</v>
      </c>
      <c r="T159" s="80">
        <v>16.5</v>
      </c>
      <c r="U159" s="80"/>
      <c r="V159" s="80">
        <f t="shared" si="10"/>
        <v>88.5</v>
      </c>
      <c r="W159" s="119">
        <f t="shared" si="11"/>
        <v>80.292857142857173</v>
      </c>
    </row>
    <row r="160" spans="1:23" x14ac:dyDescent="0.2">
      <c r="A160" s="80">
        <v>2431032101</v>
      </c>
      <c r="B160" s="80" t="s">
        <v>182</v>
      </c>
      <c r="C160" s="80" t="s">
        <v>172</v>
      </c>
      <c r="D160" s="80" t="s">
        <v>173</v>
      </c>
      <c r="E160" s="80">
        <v>100</v>
      </c>
      <c r="F160" s="80"/>
      <c r="G160" s="80"/>
      <c r="H160" s="80"/>
      <c r="I160" s="80">
        <f t="shared" si="8"/>
        <v>80</v>
      </c>
      <c r="J160" s="81">
        <v>87.856999999999999</v>
      </c>
      <c r="K160" s="80">
        <v>4.2</v>
      </c>
      <c r="L160" s="80"/>
      <c r="M160" s="82">
        <f t="shared" si="9"/>
        <v>83.271300000000011</v>
      </c>
      <c r="N160" s="80">
        <v>90</v>
      </c>
      <c r="O160" s="80">
        <v>14</v>
      </c>
      <c r="P160" s="80"/>
      <c r="Q160" s="80"/>
      <c r="R160" s="80">
        <f t="shared" si="12"/>
        <v>77</v>
      </c>
      <c r="S160" s="80">
        <v>90</v>
      </c>
      <c r="T160" s="80"/>
      <c r="U160" s="80"/>
      <c r="V160" s="80">
        <f t="shared" si="10"/>
        <v>72</v>
      </c>
      <c r="W160" s="119">
        <f t="shared" si="11"/>
        <v>80.235650000000007</v>
      </c>
    </row>
    <row r="161" spans="1:23" x14ac:dyDescent="0.2">
      <c r="A161" s="80" t="s">
        <v>183</v>
      </c>
      <c r="B161" s="80" t="s">
        <v>184</v>
      </c>
      <c r="C161" s="80" t="s">
        <v>172</v>
      </c>
      <c r="D161" s="80" t="s">
        <v>173</v>
      </c>
      <c r="E161" s="80">
        <v>100</v>
      </c>
      <c r="F161" s="80"/>
      <c r="G161" s="80">
        <v>1</v>
      </c>
      <c r="H161" s="80"/>
      <c r="I161" s="80">
        <f t="shared" si="8"/>
        <v>81</v>
      </c>
      <c r="J161" s="81">
        <v>89.619047619047606</v>
      </c>
      <c r="K161" s="80">
        <v>4.2</v>
      </c>
      <c r="L161" s="80"/>
      <c r="M161" s="82">
        <f t="shared" si="9"/>
        <v>84.857142857142847</v>
      </c>
      <c r="N161" s="80">
        <v>90</v>
      </c>
      <c r="O161" s="80">
        <v>7.5</v>
      </c>
      <c r="P161" s="80"/>
      <c r="Q161" s="80"/>
      <c r="R161" s="80">
        <f t="shared" si="12"/>
        <v>70.5</v>
      </c>
      <c r="S161" s="80">
        <v>90</v>
      </c>
      <c r="T161" s="80">
        <v>3</v>
      </c>
      <c r="U161" s="80"/>
      <c r="V161" s="80">
        <f t="shared" si="10"/>
        <v>75</v>
      </c>
      <c r="W161" s="119">
        <f t="shared" si="11"/>
        <v>80.228571428571428</v>
      </c>
    </row>
    <row r="162" spans="1:23" x14ac:dyDescent="0.2">
      <c r="A162" s="80">
        <v>2431032104</v>
      </c>
      <c r="B162" s="80" t="s">
        <v>185</v>
      </c>
      <c r="C162" s="80" t="s">
        <v>172</v>
      </c>
      <c r="D162" s="80" t="s">
        <v>173</v>
      </c>
      <c r="E162" s="80">
        <v>100</v>
      </c>
      <c r="F162" s="80"/>
      <c r="G162" s="80"/>
      <c r="H162" s="80"/>
      <c r="I162" s="80">
        <f t="shared" si="8"/>
        <v>80</v>
      </c>
      <c r="J162" s="81">
        <v>86.904761899999997</v>
      </c>
      <c r="K162" s="80">
        <v>4.2</v>
      </c>
      <c r="L162" s="80"/>
      <c r="M162" s="82">
        <f t="shared" si="9"/>
        <v>82.414285710000001</v>
      </c>
      <c r="N162" s="80">
        <v>90</v>
      </c>
      <c r="O162" s="80"/>
      <c r="P162" s="80">
        <v>15</v>
      </c>
      <c r="Q162" s="80"/>
      <c r="R162" s="80">
        <f t="shared" si="12"/>
        <v>78</v>
      </c>
      <c r="S162" s="80">
        <v>90</v>
      </c>
      <c r="T162" s="80">
        <v>1</v>
      </c>
      <c r="U162" s="80"/>
      <c r="V162" s="80">
        <f t="shared" si="10"/>
        <v>73</v>
      </c>
      <c r="W162" s="119">
        <f t="shared" si="11"/>
        <v>80.107142854999992</v>
      </c>
    </row>
    <row r="163" spans="1:23" x14ac:dyDescent="0.2">
      <c r="A163" s="80">
        <v>2431032176</v>
      </c>
      <c r="B163" s="80" t="s">
        <v>186</v>
      </c>
      <c r="C163" s="80" t="s">
        <v>172</v>
      </c>
      <c r="D163" s="80" t="s">
        <v>173</v>
      </c>
      <c r="E163" s="80">
        <v>100</v>
      </c>
      <c r="F163" s="80"/>
      <c r="G163" s="80">
        <v>2.5</v>
      </c>
      <c r="H163" s="80"/>
      <c r="I163" s="80">
        <f t="shared" si="8"/>
        <v>82.5</v>
      </c>
      <c r="J163" s="81">
        <v>88.476190476190496</v>
      </c>
      <c r="K163" s="80">
        <v>4.2</v>
      </c>
      <c r="L163" s="80"/>
      <c r="M163" s="82">
        <f t="shared" si="9"/>
        <v>83.82857142857145</v>
      </c>
      <c r="N163" s="80">
        <v>90</v>
      </c>
      <c r="O163" s="80"/>
      <c r="P163" s="80"/>
      <c r="Q163" s="80"/>
      <c r="R163" s="80">
        <f t="shared" si="12"/>
        <v>62.999999999999993</v>
      </c>
      <c r="S163" s="80">
        <v>90</v>
      </c>
      <c r="T163" s="80">
        <v>16.5</v>
      </c>
      <c r="U163" s="80"/>
      <c r="V163" s="80">
        <f t="shared" si="10"/>
        <v>88.5</v>
      </c>
      <c r="W163" s="119">
        <f t="shared" si="11"/>
        <v>79.864285714285714</v>
      </c>
    </row>
    <row r="164" spans="1:23" x14ac:dyDescent="0.2">
      <c r="A164" s="83" t="s">
        <v>187</v>
      </c>
      <c r="B164" s="80" t="s">
        <v>188</v>
      </c>
      <c r="C164" s="80" t="s">
        <v>172</v>
      </c>
      <c r="D164" s="80" t="s">
        <v>173</v>
      </c>
      <c r="E164" s="80">
        <v>100</v>
      </c>
      <c r="F164" s="80">
        <v>0</v>
      </c>
      <c r="G164" s="80">
        <v>2</v>
      </c>
      <c r="H164" s="80"/>
      <c r="I164" s="80">
        <f t="shared" si="8"/>
        <v>82</v>
      </c>
      <c r="J164" s="81">
        <v>88.857142859999996</v>
      </c>
      <c r="K164" s="80">
        <v>4.2</v>
      </c>
      <c r="L164" s="80"/>
      <c r="M164" s="82">
        <f t="shared" si="9"/>
        <v>84.171428574000004</v>
      </c>
      <c r="N164" s="80">
        <v>90</v>
      </c>
      <c r="O164" s="80"/>
      <c r="P164" s="80"/>
      <c r="Q164" s="80"/>
      <c r="R164" s="80">
        <f>N164*0.7</f>
        <v>62.999999999999993</v>
      </c>
      <c r="S164" s="80">
        <v>90</v>
      </c>
      <c r="T164" s="80">
        <v>15.5</v>
      </c>
      <c r="U164" s="80"/>
      <c r="V164" s="80">
        <f t="shared" si="10"/>
        <v>87.5</v>
      </c>
      <c r="W164" s="119">
        <f t="shared" si="11"/>
        <v>79.835714287000002</v>
      </c>
    </row>
    <row r="165" spans="1:23" x14ac:dyDescent="0.2">
      <c r="A165" s="84">
        <v>2431032121</v>
      </c>
      <c r="B165" s="84" t="s">
        <v>189</v>
      </c>
      <c r="C165" s="84" t="s">
        <v>172</v>
      </c>
      <c r="D165" s="84" t="s">
        <v>173</v>
      </c>
      <c r="E165" s="84">
        <v>100</v>
      </c>
      <c r="F165" s="84">
        <v>0</v>
      </c>
      <c r="G165" s="84">
        <v>3</v>
      </c>
      <c r="H165" s="84">
        <v>0</v>
      </c>
      <c r="I165" s="84">
        <f t="shared" si="8"/>
        <v>83</v>
      </c>
      <c r="J165" s="85">
        <v>89.047619049999994</v>
      </c>
      <c r="K165" s="84">
        <v>4.2</v>
      </c>
      <c r="L165" s="84">
        <v>0</v>
      </c>
      <c r="M165" s="86">
        <f t="shared" si="9"/>
        <v>84.342857144999996</v>
      </c>
      <c r="N165" s="84">
        <v>90</v>
      </c>
      <c r="O165" s="84">
        <v>0</v>
      </c>
      <c r="P165" s="84">
        <v>0</v>
      </c>
      <c r="Q165" s="84">
        <v>0</v>
      </c>
      <c r="R165" s="84">
        <f>N165*0.7</f>
        <v>62.999999999999993</v>
      </c>
      <c r="S165" s="84">
        <v>90</v>
      </c>
      <c r="T165" s="84">
        <v>12</v>
      </c>
      <c r="U165" s="84">
        <v>0</v>
      </c>
      <c r="V165" s="84">
        <f t="shared" si="10"/>
        <v>84</v>
      </c>
      <c r="W165" s="120">
        <f t="shared" si="11"/>
        <v>79.7714285725</v>
      </c>
    </row>
    <row r="166" spans="1:23" x14ac:dyDescent="0.2">
      <c r="A166" s="83" t="s">
        <v>190</v>
      </c>
      <c r="B166" s="80" t="s">
        <v>191</v>
      </c>
      <c r="C166" s="80" t="s">
        <v>172</v>
      </c>
      <c r="D166" s="80" t="s">
        <v>173</v>
      </c>
      <c r="E166" s="80">
        <v>100</v>
      </c>
      <c r="F166" s="80">
        <v>0</v>
      </c>
      <c r="G166" s="80">
        <v>1</v>
      </c>
      <c r="H166" s="80"/>
      <c r="I166" s="80">
        <f t="shared" si="8"/>
        <v>81</v>
      </c>
      <c r="J166" s="81">
        <v>85.904761899999997</v>
      </c>
      <c r="K166" s="80">
        <v>4.2</v>
      </c>
      <c r="L166" s="80"/>
      <c r="M166" s="82">
        <f t="shared" si="9"/>
        <v>81.514285709999996</v>
      </c>
      <c r="N166" s="80">
        <v>90</v>
      </c>
      <c r="O166" s="80"/>
      <c r="P166" s="80">
        <v>10.5</v>
      </c>
      <c r="Q166" s="80"/>
      <c r="R166" s="80">
        <f>N166*0.7+P166</f>
        <v>73.5</v>
      </c>
      <c r="S166" s="80">
        <v>90</v>
      </c>
      <c r="T166" s="80">
        <v>3.5</v>
      </c>
      <c r="U166" s="80"/>
      <c r="V166" s="80">
        <f t="shared" si="10"/>
        <v>75.5</v>
      </c>
      <c r="W166" s="119">
        <f t="shared" si="11"/>
        <v>79.207142855000001</v>
      </c>
    </row>
    <row r="167" spans="1:23" x14ac:dyDescent="0.2">
      <c r="A167" s="80">
        <v>2431032130</v>
      </c>
      <c r="B167" s="80" t="s">
        <v>192</v>
      </c>
      <c r="C167" s="80" t="s">
        <v>172</v>
      </c>
      <c r="D167" s="80" t="s">
        <v>173</v>
      </c>
      <c r="E167" s="80">
        <v>100</v>
      </c>
      <c r="F167" s="80"/>
      <c r="G167" s="80">
        <v>6.5</v>
      </c>
      <c r="H167" s="80"/>
      <c r="I167" s="80">
        <f t="shared" si="8"/>
        <v>86.5</v>
      </c>
      <c r="J167" s="81">
        <v>88.190476189999998</v>
      </c>
      <c r="K167" s="80">
        <v>4.2</v>
      </c>
      <c r="L167" s="80"/>
      <c r="M167" s="82">
        <f t="shared" si="9"/>
        <v>83.571428570999998</v>
      </c>
      <c r="N167" s="80">
        <v>90</v>
      </c>
      <c r="O167" s="80"/>
      <c r="P167" s="80"/>
      <c r="Q167" s="80"/>
      <c r="R167" s="80">
        <f t="shared" ref="R167:R174" si="13">N167*0.7+O167+P167</f>
        <v>62.999999999999993</v>
      </c>
      <c r="S167" s="80">
        <v>90</v>
      </c>
      <c r="T167" s="80"/>
      <c r="U167" s="80"/>
      <c r="V167" s="80">
        <f t="shared" si="10"/>
        <v>72</v>
      </c>
      <c r="W167" s="119">
        <f t="shared" si="11"/>
        <v>78.885714285500001</v>
      </c>
    </row>
    <row r="168" spans="1:23" x14ac:dyDescent="0.2">
      <c r="A168" s="80">
        <v>2431032154</v>
      </c>
      <c r="B168" s="80" t="s">
        <v>193</v>
      </c>
      <c r="C168" s="80" t="s">
        <v>172</v>
      </c>
      <c r="D168" s="80" t="s">
        <v>173</v>
      </c>
      <c r="E168" s="80">
        <v>100</v>
      </c>
      <c r="F168" s="80">
        <v>0</v>
      </c>
      <c r="G168" s="80">
        <v>2</v>
      </c>
      <c r="H168" s="80"/>
      <c r="I168" s="80">
        <f t="shared" si="8"/>
        <v>82</v>
      </c>
      <c r="J168" s="81">
        <v>87.285714290000001</v>
      </c>
      <c r="K168" s="80">
        <v>4.2</v>
      </c>
      <c r="L168" s="80"/>
      <c r="M168" s="82">
        <f t="shared" si="9"/>
        <v>82.757142861000005</v>
      </c>
      <c r="N168" s="80">
        <v>90</v>
      </c>
      <c r="O168" s="80">
        <v>0</v>
      </c>
      <c r="P168" s="80">
        <v>0</v>
      </c>
      <c r="Q168" s="80"/>
      <c r="R168" s="80">
        <f t="shared" si="13"/>
        <v>62.999999999999993</v>
      </c>
      <c r="S168" s="80">
        <v>90</v>
      </c>
      <c r="T168" s="80">
        <v>12.5</v>
      </c>
      <c r="U168" s="80"/>
      <c r="V168" s="80">
        <f t="shared" si="10"/>
        <v>84.5</v>
      </c>
      <c r="W168" s="119">
        <f t="shared" si="11"/>
        <v>78.828571430500006</v>
      </c>
    </row>
    <row r="169" spans="1:23" x14ac:dyDescent="0.2">
      <c r="A169" s="80">
        <v>2431032109</v>
      </c>
      <c r="B169" s="80" t="s">
        <v>194</v>
      </c>
      <c r="C169" s="80" t="s">
        <v>195</v>
      </c>
      <c r="D169" s="80" t="s">
        <v>173</v>
      </c>
      <c r="E169" s="80">
        <v>100</v>
      </c>
      <c r="F169" s="80">
        <v>0</v>
      </c>
      <c r="G169" s="80">
        <v>0</v>
      </c>
      <c r="H169" s="80">
        <v>0</v>
      </c>
      <c r="I169" s="80">
        <f t="shared" si="8"/>
        <v>80</v>
      </c>
      <c r="J169" s="81">
        <v>89.571428571428598</v>
      </c>
      <c r="K169" s="80">
        <v>4.2</v>
      </c>
      <c r="L169" s="80">
        <v>0</v>
      </c>
      <c r="M169" s="82">
        <f t="shared" si="9"/>
        <v>84.814285714285745</v>
      </c>
      <c r="N169" s="80">
        <v>90</v>
      </c>
      <c r="O169" s="80">
        <v>0</v>
      </c>
      <c r="P169" s="80">
        <v>0</v>
      </c>
      <c r="Q169" s="80">
        <v>0</v>
      </c>
      <c r="R169" s="80">
        <f t="shared" si="13"/>
        <v>62.999999999999993</v>
      </c>
      <c r="S169" s="80">
        <v>90</v>
      </c>
      <c r="T169" s="80">
        <v>5</v>
      </c>
      <c r="U169" s="80">
        <v>0</v>
      </c>
      <c r="V169" s="80">
        <f t="shared" si="10"/>
        <v>77</v>
      </c>
      <c r="W169" s="119">
        <f t="shared" si="11"/>
        <v>78.70714285714287</v>
      </c>
    </row>
    <row r="170" spans="1:23" x14ac:dyDescent="0.2">
      <c r="A170" s="80">
        <v>2431032127</v>
      </c>
      <c r="B170" s="80" t="s">
        <v>196</v>
      </c>
      <c r="C170" s="80" t="s">
        <v>172</v>
      </c>
      <c r="D170" s="80" t="s">
        <v>173</v>
      </c>
      <c r="E170" s="80">
        <v>100</v>
      </c>
      <c r="F170" s="80"/>
      <c r="G170" s="80">
        <v>2</v>
      </c>
      <c r="H170" s="80"/>
      <c r="I170" s="80">
        <f t="shared" si="8"/>
        <v>82</v>
      </c>
      <c r="J170" s="81">
        <v>87.285714290000001</v>
      </c>
      <c r="K170" s="80">
        <v>4.2</v>
      </c>
      <c r="L170" s="80"/>
      <c r="M170" s="82">
        <f t="shared" si="9"/>
        <v>82.757142861000005</v>
      </c>
      <c r="N170" s="80">
        <v>90</v>
      </c>
      <c r="O170" s="80"/>
      <c r="P170" s="80"/>
      <c r="Q170" s="80"/>
      <c r="R170" s="80">
        <f t="shared" si="13"/>
        <v>62.999999999999993</v>
      </c>
      <c r="S170" s="80">
        <v>90</v>
      </c>
      <c r="T170" s="80">
        <v>6</v>
      </c>
      <c r="U170" s="80"/>
      <c r="V170" s="80">
        <f t="shared" si="10"/>
        <v>78</v>
      </c>
      <c r="W170" s="119">
        <f t="shared" si="11"/>
        <v>78.1785714305</v>
      </c>
    </row>
    <row r="171" spans="1:23" x14ac:dyDescent="0.2">
      <c r="A171" s="80">
        <v>2431032156</v>
      </c>
      <c r="B171" s="80" t="s">
        <v>197</v>
      </c>
      <c r="C171" s="80" t="s">
        <v>172</v>
      </c>
      <c r="D171" s="80" t="s">
        <v>173</v>
      </c>
      <c r="E171" s="80">
        <v>100</v>
      </c>
      <c r="F171" s="80">
        <v>0</v>
      </c>
      <c r="G171" s="80">
        <v>2</v>
      </c>
      <c r="H171" s="80">
        <v>0</v>
      </c>
      <c r="I171" s="80">
        <f t="shared" si="8"/>
        <v>82</v>
      </c>
      <c r="J171" s="81">
        <v>86.952380950000006</v>
      </c>
      <c r="K171" s="80">
        <v>4.2</v>
      </c>
      <c r="L171" s="80">
        <v>0</v>
      </c>
      <c r="M171" s="82">
        <f t="shared" si="9"/>
        <v>82.457142855000015</v>
      </c>
      <c r="N171" s="80">
        <v>90</v>
      </c>
      <c r="O171" s="80">
        <v>0</v>
      </c>
      <c r="P171" s="80">
        <v>0</v>
      </c>
      <c r="Q171" s="80">
        <v>0</v>
      </c>
      <c r="R171" s="80">
        <f t="shared" si="13"/>
        <v>62.999999999999993</v>
      </c>
      <c r="S171" s="80">
        <v>90</v>
      </c>
      <c r="T171" s="80">
        <v>7.5</v>
      </c>
      <c r="U171" s="80">
        <v>0</v>
      </c>
      <c r="V171" s="80">
        <f t="shared" si="10"/>
        <v>79.5</v>
      </c>
      <c r="W171" s="119">
        <f t="shared" si="11"/>
        <v>78.178571427500003</v>
      </c>
    </row>
    <row r="172" spans="1:23" x14ac:dyDescent="0.2">
      <c r="A172" s="80">
        <v>2431032098</v>
      </c>
      <c r="B172" s="80" t="s">
        <v>198</v>
      </c>
      <c r="C172" s="80" t="s">
        <v>172</v>
      </c>
      <c r="D172" s="80" t="s">
        <v>173</v>
      </c>
      <c r="E172" s="80">
        <v>100</v>
      </c>
      <c r="F172" s="80"/>
      <c r="G172" s="80"/>
      <c r="H172" s="80"/>
      <c r="I172" s="80">
        <f t="shared" si="8"/>
        <v>80</v>
      </c>
      <c r="J172" s="81">
        <v>87.809523810000002</v>
      </c>
      <c r="K172" s="80">
        <v>4.2</v>
      </c>
      <c r="L172" s="80"/>
      <c r="M172" s="82">
        <f t="shared" si="9"/>
        <v>83.228571429000013</v>
      </c>
      <c r="N172" s="80">
        <v>90</v>
      </c>
      <c r="O172" s="80"/>
      <c r="P172" s="80"/>
      <c r="Q172" s="80"/>
      <c r="R172" s="80">
        <f t="shared" si="13"/>
        <v>62.999999999999993</v>
      </c>
      <c r="S172" s="80">
        <v>90</v>
      </c>
      <c r="T172" s="80">
        <v>5.5</v>
      </c>
      <c r="U172" s="80"/>
      <c r="V172" s="80">
        <f t="shared" si="10"/>
        <v>77.5</v>
      </c>
      <c r="W172" s="119">
        <f t="shared" si="11"/>
        <v>77.964285714500008</v>
      </c>
    </row>
    <row r="173" spans="1:23" x14ac:dyDescent="0.2">
      <c r="A173" s="80">
        <v>2431032164</v>
      </c>
      <c r="B173" s="80" t="s">
        <v>199</v>
      </c>
      <c r="C173" s="80" t="s">
        <v>172</v>
      </c>
      <c r="D173" s="80" t="s">
        <v>173</v>
      </c>
      <c r="E173" s="80">
        <v>100</v>
      </c>
      <c r="F173" s="80">
        <v>0</v>
      </c>
      <c r="G173" s="80">
        <v>0</v>
      </c>
      <c r="H173" s="80">
        <v>0</v>
      </c>
      <c r="I173" s="80">
        <f t="shared" si="8"/>
        <v>80</v>
      </c>
      <c r="J173" s="81">
        <v>87</v>
      </c>
      <c r="K173" s="80">
        <v>4.2</v>
      </c>
      <c r="L173" s="80">
        <v>0</v>
      </c>
      <c r="M173" s="82">
        <f t="shared" si="9"/>
        <v>82.5</v>
      </c>
      <c r="N173" s="80">
        <v>90</v>
      </c>
      <c r="O173" s="80">
        <v>0</v>
      </c>
      <c r="P173" s="80">
        <v>0</v>
      </c>
      <c r="Q173" s="80">
        <v>0</v>
      </c>
      <c r="R173" s="80">
        <f t="shared" si="13"/>
        <v>62.999999999999993</v>
      </c>
      <c r="S173" s="80">
        <v>90</v>
      </c>
      <c r="T173" s="80">
        <v>6</v>
      </c>
      <c r="U173" s="80">
        <v>0</v>
      </c>
      <c r="V173" s="80">
        <f t="shared" si="10"/>
        <v>78</v>
      </c>
      <c r="W173" s="119">
        <f t="shared" si="11"/>
        <v>77.649999999999991</v>
      </c>
    </row>
    <row r="174" spans="1:23" x14ac:dyDescent="0.2">
      <c r="A174" s="80">
        <v>2431032145</v>
      </c>
      <c r="B174" s="80" t="s">
        <v>200</v>
      </c>
      <c r="C174" s="80" t="s">
        <v>172</v>
      </c>
      <c r="D174" s="80" t="s">
        <v>173</v>
      </c>
      <c r="E174" s="80">
        <v>100</v>
      </c>
      <c r="F174" s="80">
        <v>1</v>
      </c>
      <c r="G174" s="80">
        <v>2</v>
      </c>
      <c r="H174" s="80">
        <v>0</v>
      </c>
      <c r="I174" s="80">
        <f t="shared" si="8"/>
        <v>83</v>
      </c>
      <c r="J174" s="81">
        <v>86.047619047619094</v>
      </c>
      <c r="K174" s="80">
        <v>4.2</v>
      </c>
      <c r="L174" s="80">
        <v>0</v>
      </c>
      <c r="M174" s="82">
        <f>J174*0.9+K174+L174</f>
        <v>81.642857142857196</v>
      </c>
      <c r="N174" s="80">
        <v>90</v>
      </c>
      <c r="O174" s="80">
        <v>0</v>
      </c>
      <c r="P174" s="80">
        <v>0</v>
      </c>
      <c r="Q174" s="80">
        <v>0</v>
      </c>
      <c r="R174" s="80">
        <f t="shared" si="13"/>
        <v>62.999999999999993</v>
      </c>
      <c r="S174" s="80">
        <v>90</v>
      </c>
      <c r="T174" s="80">
        <v>4</v>
      </c>
      <c r="U174" s="80">
        <v>0</v>
      </c>
      <c r="V174" s="80">
        <f t="shared" si="10"/>
        <v>76</v>
      </c>
      <c r="W174" s="119">
        <f t="shared" si="11"/>
        <v>77.621428571428595</v>
      </c>
    </row>
    <row r="175" spans="1:23" x14ac:dyDescent="0.2">
      <c r="A175" s="80">
        <v>2431032123</v>
      </c>
      <c r="B175" s="80" t="s">
        <v>201</v>
      </c>
      <c r="C175" s="80" t="s">
        <v>172</v>
      </c>
      <c r="D175" s="80" t="s">
        <v>173</v>
      </c>
      <c r="E175" s="80">
        <v>100</v>
      </c>
      <c r="F175" s="80"/>
      <c r="G175" s="80">
        <v>1</v>
      </c>
      <c r="H175" s="80"/>
      <c r="I175" s="80">
        <f t="shared" si="8"/>
        <v>81</v>
      </c>
      <c r="J175" s="81">
        <v>86.333333332999999</v>
      </c>
      <c r="K175" s="80">
        <v>4.2</v>
      </c>
      <c r="L175" s="80"/>
      <c r="M175" s="82">
        <f>J175*0.9+K175</f>
        <v>81.8999999997</v>
      </c>
      <c r="N175" s="80">
        <v>90</v>
      </c>
      <c r="O175" s="80"/>
      <c r="P175" s="80"/>
      <c r="Q175" s="80"/>
      <c r="R175" s="80">
        <f>N175*0.7+P175</f>
        <v>62.999999999999993</v>
      </c>
      <c r="S175" s="80">
        <v>90</v>
      </c>
      <c r="T175" s="80">
        <v>5</v>
      </c>
      <c r="U175" s="80"/>
      <c r="V175" s="80">
        <f t="shared" si="10"/>
        <v>77</v>
      </c>
      <c r="W175" s="119">
        <f t="shared" si="11"/>
        <v>77.449999999849993</v>
      </c>
    </row>
    <row r="176" spans="1:23" x14ac:dyDescent="0.2">
      <c r="A176" s="80">
        <v>2431032097</v>
      </c>
      <c r="B176" s="80" t="s">
        <v>202</v>
      </c>
      <c r="C176" s="80" t="s">
        <v>172</v>
      </c>
      <c r="D176" s="80" t="s">
        <v>173</v>
      </c>
      <c r="E176" s="80">
        <v>100</v>
      </c>
      <c r="F176" s="80"/>
      <c r="G176" s="80">
        <v>2</v>
      </c>
      <c r="H176" s="80"/>
      <c r="I176" s="80">
        <f t="shared" si="8"/>
        <v>82</v>
      </c>
      <c r="J176" s="81">
        <v>80.761904759999993</v>
      </c>
      <c r="K176" s="80">
        <v>4.2</v>
      </c>
      <c r="L176" s="80"/>
      <c r="M176" s="82">
        <f>J176*0.9+K176</f>
        <v>76.885714284000002</v>
      </c>
      <c r="N176" s="80">
        <v>90</v>
      </c>
      <c r="O176" s="80">
        <v>9</v>
      </c>
      <c r="P176" s="80"/>
      <c r="Q176" s="80"/>
      <c r="R176" s="80">
        <f>N176*0.7+O176+P176</f>
        <v>72</v>
      </c>
      <c r="S176" s="80">
        <v>90</v>
      </c>
      <c r="T176" s="80">
        <v>9.5</v>
      </c>
      <c r="U176" s="80"/>
      <c r="V176" s="80">
        <f t="shared" si="10"/>
        <v>81.5</v>
      </c>
      <c r="W176" s="119">
        <f t="shared" si="11"/>
        <v>77.392857142000011</v>
      </c>
    </row>
    <row r="177" spans="1:23" x14ac:dyDescent="0.2">
      <c r="A177" s="80">
        <v>2431032102</v>
      </c>
      <c r="B177" s="80" t="s">
        <v>203</v>
      </c>
      <c r="C177" s="80" t="s">
        <v>172</v>
      </c>
      <c r="D177" s="80" t="s">
        <v>173</v>
      </c>
      <c r="E177" s="80">
        <v>100</v>
      </c>
      <c r="F177" s="80">
        <v>0</v>
      </c>
      <c r="G177" s="80">
        <v>2</v>
      </c>
      <c r="H177" s="80"/>
      <c r="I177" s="80">
        <f t="shared" si="8"/>
        <v>82</v>
      </c>
      <c r="J177" s="81">
        <v>84.142857140000004</v>
      </c>
      <c r="K177" s="80">
        <v>4.2</v>
      </c>
      <c r="L177" s="80"/>
      <c r="M177" s="82">
        <f>J177*0.9+K177</f>
        <v>79.928571426000005</v>
      </c>
      <c r="N177" s="80">
        <v>90</v>
      </c>
      <c r="O177" s="80">
        <v>0</v>
      </c>
      <c r="P177" s="80"/>
      <c r="Q177" s="80"/>
      <c r="R177" s="80">
        <f>N177*0.7+O177</f>
        <v>62.999999999999993</v>
      </c>
      <c r="S177" s="80">
        <v>90</v>
      </c>
      <c r="T177" s="80">
        <v>9.5</v>
      </c>
      <c r="U177" s="80"/>
      <c r="V177" s="80">
        <f t="shared" si="10"/>
        <v>81.5</v>
      </c>
      <c r="W177" s="119">
        <f t="shared" si="11"/>
        <v>77.114285713000001</v>
      </c>
    </row>
    <row r="178" spans="1:23" x14ac:dyDescent="0.2">
      <c r="A178" s="80">
        <v>2431032132</v>
      </c>
      <c r="B178" s="80" t="s">
        <v>204</v>
      </c>
      <c r="C178" s="80" t="s">
        <v>172</v>
      </c>
      <c r="D178" s="80" t="s">
        <v>173</v>
      </c>
      <c r="E178" s="80">
        <v>100</v>
      </c>
      <c r="F178" s="80">
        <v>0</v>
      </c>
      <c r="G178" s="80">
        <v>0</v>
      </c>
      <c r="H178" s="80">
        <v>0</v>
      </c>
      <c r="I178" s="80">
        <f t="shared" si="8"/>
        <v>80</v>
      </c>
      <c r="J178" s="81">
        <v>85.904761899999997</v>
      </c>
      <c r="K178" s="80">
        <v>4.2</v>
      </c>
      <c r="L178" s="80">
        <v>0</v>
      </c>
      <c r="M178" s="82">
        <f>J178*0.9+K178+L178</f>
        <v>81.514285709999996</v>
      </c>
      <c r="N178" s="80">
        <v>90</v>
      </c>
      <c r="O178" s="80">
        <v>0</v>
      </c>
      <c r="P178" s="80">
        <v>0</v>
      </c>
      <c r="Q178" s="80">
        <v>0</v>
      </c>
      <c r="R178" s="80">
        <f>N178*0.7+O178+P178</f>
        <v>62.999999999999993</v>
      </c>
      <c r="S178" s="80">
        <v>90</v>
      </c>
      <c r="T178" s="80">
        <v>4</v>
      </c>
      <c r="U178" s="80">
        <v>0</v>
      </c>
      <c r="V178" s="80">
        <f>S178*0.8+T178+U178</f>
        <v>76</v>
      </c>
      <c r="W178" s="119">
        <f t="shared" si="11"/>
        <v>76.957142854999987</v>
      </c>
    </row>
    <row r="179" spans="1:23" x14ac:dyDescent="0.2">
      <c r="A179" s="80" t="s">
        <v>205</v>
      </c>
      <c r="B179" s="80" t="s">
        <v>206</v>
      </c>
      <c r="C179" s="80" t="s">
        <v>172</v>
      </c>
      <c r="D179" s="80" t="s">
        <v>173</v>
      </c>
      <c r="E179" s="80">
        <v>100</v>
      </c>
      <c r="F179" s="80">
        <v>0</v>
      </c>
      <c r="G179" s="80">
        <v>0</v>
      </c>
      <c r="H179" s="80"/>
      <c r="I179" s="80">
        <f t="shared" si="8"/>
        <v>80</v>
      </c>
      <c r="J179" s="81">
        <v>86.380952379999997</v>
      </c>
      <c r="K179" s="80">
        <v>4.2</v>
      </c>
      <c r="L179" s="80">
        <v>0</v>
      </c>
      <c r="M179" s="82">
        <f>J179*0.9+K179</f>
        <v>81.942857142000008</v>
      </c>
      <c r="N179" s="80">
        <v>90</v>
      </c>
      <c r="O179" s="80">
        <v>0</v>
      </c>
      <c r="P179" s="80"/>
      <c r="Q179" s="80"/>
      <c r="R179" s="80">
        <f>N179*0.7+P179</f>
        <v>62.999999999999993</v>
      </c>
      <c r="S179" s="80">
        <v>90</v>
      </c>
      <c r="T179" s="80">
        <v>1</v>
      </c>
      <c r="U179" s="80"/>
      <c r="V179" s="80">
        <f>S179*0.8+T179</f>
        <v>73</v>
      </c>
      <c r="W179" s="119">
        <f t="shared" si="11"/>
        <v>76.871428570999996</v>
      </c>
    </row>
    <row r="180" spans="1:23" x14ac:dyDescent="0.2">
      <c r="A180" s="80">
        <v>2431032120</v>
      </c>
      <c r="B180" s="80" t="s">
        <v>207</v>
      </c>
      <c r="C180" s="80" t="s">
        <v>172</v>
      </c>
      <c r="D180" s="80" t="s">
        <v>173</v>
      </c>
      <c r="E180" s="80">
        <v>100</v>
      </c>
      <c r="F180" s="80"/>
      <c r="G180" s="80"/>
      <c r="H180" s="80"/>
      <c r="I180" s="80">
        <v>80</v>
      </c>
      <c r="J180" s="81">
        <v>84.714299999999994</v>
      </c>
      <c r="K180" s="80">
        <v>4.2</v>
      </c>
      <c r="L180" s="80"/>
      <c r="M180" s="82">
        <v>80.442869999999999</v>
      </c>
      <c r="N180" s="80">
        <v>90</v>
      </c>
      <c r="O180" s="80"/>
      <c r="P180" s="80"/>
      <c r="Q180" s="80"/>
      <c r="R180" s="80">
        <v>63</v>
      </c>
      <c r="S180" s="80">
        <v>90</v>
      </c>
      <c r="T180" s="80">
        <v>5.5</v>
      </c>
      <c r="U180" s="80"/>
      <c r="V180" s="80">
        <v>76.5</v>
      </c>
      <c r="W180" s="119">
        <v>76.471435</v>
      </c>
    </row>
    <row r="181" spans="1:23" ht="15.75" x14ac:dyDescent="0.2">
      <c r="A181" s="80">
        <v>2431032142</v>
      </c>
      <c r="B181" s="80" t="s">
        <v>208</v>
      </c>
      <c r="C181" s="80" t="s">
        <v>172</v>
      </c>
      <c r="D181" s="80" t="s">
        <v>173</v>
      </c>
      <c r="E181" s="80">
        <v>100</v>
      </c>
      <c r="F181" s="80"/>
      <c r="G181" s="80"/>
      <c r="H181" s="80"/>
      <c r="I181" s="80">
        <f>E181*0.8+F181+G181</f>
        <v>80</v>
      </c>
      <c r="J181" s="87">
        <v>83.238095240000007</v>
      </c>
      <c r="K181" s="80">
        <v>4.2</v>
      </c>
      <c r="L181" s="80"/>
      <c r="M181" s="82">
        <f>J181*0.9+K181</f>
        <v>79.114285716000012</v>
      </c>
      <c r="N181" s="80">
        <v>90</v>
      </c>
      <c r="O181" s="80"/>
      <c r="P181" s="80"/>
      <c r="Q181" s="80"/>
      <c r="R181" s="80">
        <f>N181*0.7+O181+P181</f>
        <v>62.999999999999993</v>
      </c>
      <c r="S181" s="80">
        <v>90</v>
      </c>
      <c r="T181" s="80">
        <v>3</v>
      </c>
      <c r="U181" s="80"/>
      <c r="V181" s="80">
        <f>S181*0.8+T181</f>
        <v>75</v>
      </c>
      <c r="W181" s="119">
        <f>I181*0.2+M181*0.5+R181*0.2+V181*0.1</f>
        <v>75.657142858</v>
      </c>
    </row>
    <row r="182" spans="1:23" ht="15.75" x14ac:dyDescent="0.2">
      <c r="A182" s="80">
        <v>2431032161</v>
      </c>
      <c r="B182" s="80" t="s">
        <v>209</v>
      </c>
      <c r="C182" s="80" t="s">
        <v>172</v>
      </c>
      <c r="D182" s="80" t="s">
        <v>173</v>
      </c>
      <c r="E182" s="80">
        <v>100</v>
      </c>
      <c r="F182" s="80">
        <v>0</v>
      </c>
      <c r="G182" s="80">
        <v>0</v>
      </c>
      <c r="H182" s="80">
        <v>0</v>
      </c>
      <c r="I182" s="80">
        <f>E182*0.8+F182+G182</f>
        <v>80</v>
      </c>
      <c r="J182" s="87">
        <v>83.047619049999994</v>
      </c>
      <c r="K182" s="80">
        <v>4.2</v>
      </c>
      <c r="L182" s="80">
        <v>0</v>
      </c>
      <c r="M182" s="82">
        <f>J182*0.9+K182</f>
        <v>78.942857145000005</v>
      </c>
      <c r="N182" s="80">
        <v>90</v>
      </c>
      <c r="O182" s="80">
        <v>0</v>
      </c>
      <c r="P182" s="80">
        <v>0</v>
      </c>
      <c r="Q182" s="80">
        <v>0</v>
      </c>
      <c r="R182" s="80">
        <f>N182*0.7+O182+P182</f>
        <v>62.999999999999993</v>
      </c>
      <c r="S182" s="80">
        <v>90</v>
      </c>
      <c r="T182" s="80">
        <v>0</v>
      </c>
      <c r="U182" s="80">
        <v>0</v>
      </c>
      <c r="V182" s="80">
        <f>S182*0.8+T182</f>
        <v>72</v>
      </c>
      <c r="W182" s="119">
        <f>I182*0.2+M182*0.5+R182*0.2+V182*0.1</f>
        <v>75.2714285725</v>
      </c>
    </row>
    <row r="184" spans="1:23" ht="33" customHeight="1" x14ac:dyDescent="0.2">
      <c r="A184" s="161" t="s">
        <v>119</v>
      </c>
      <c r="B184" s="161"/>
      <c r="C184" s="161"/>
      <c r="D184" s="161"/>
      <c r="E184" s="161"/>
      <c r="F184" s="161"/>
      <c r="G184" s="161"/>
      <c r="H184" s="161"/>
      <c r="I184" s="161"/>
      <c r="J184" s="161"/>
      <c r="K184" s="161"/>
      <c r="L184" s="161"/>
      <c r="M184" s="161"/>
      <c r="N184" s="161"/>
      <c r="O184" s="161"/>
      <c r="P184" s="161"/>
      <c r="Q184" s="161"/>
      <c r="R184" s="161"/>
      <c r="S184" s="161"/>
      <c r="T184" s="161"/>
      <c r="U184" s="161"/>
      <c r="V184" s="161"/>
      <c r="W184" s="161"/>
    </row>
    <row r="185" spans="1:23" ht="21" customHeight="1" x14ac:dyDescent="0.2">
      <c r="A185" s="127" t="s">
        <v>0</v>
      </c>
      <c r="B185" s="127" t="s">
        <v>1</v>
      </c>
      <c r="C185" s="127" t="s">
        <v>2</v>
      </c>
      <c r="D185" s="127" t="s">
        <v>3</v>
      </c>
      <c r="E185" s="160" t="s">
        <v>4</v>
      </c>
      <c r="F185" s="162"/>
      <c r="G185" s="162"/>
      <c r="H185" s="162"/>
      <c r="I185" s="163"/>
      <c r="J185" s="160" t="s">
        <v>5</v>
      </c>
      <c r="K185" s="162"/>
      <c r="L185" s="162"/>
      <c r="M185" s="163"/>
      <c r="N185" s="160" t="s">
        <v>6</v>
      </c>
      <c r="O185" s="162"/>
      <c r="P185" s="162"/>
      <c r="Q185" s="162"/>
      <c r="R185" s="163"/>
      <c r="S185" s="160" t="s">
        <v>7</v>
      </c>
      <c r="T185" s="162"/>
      <c r="U185" s="162"/>
      <c r="V185" s="163"/>
      <c r="W185" s="133" t="s">
        <v>8</v>
      </c>
    </row>
    <row r="186" spans="1:23" ht="15" customHeight="1" x14ac:dyDescent="0.2">
      <c r="A186" s="127"/>
      <c r="B186" s="127"/>
      <c r="C186" s="127"/>
      <c r="D186" s="127"/>
      <c r="E186" s="126" t="s">
        <v>9</v>
      </c>
      <c r="F186" s="129" t="s">
        <v>10</v>
      </c>
      <c r="G186" s="131"/>
      <c r="H186" s="126" t="s">
        <v>11</v>
      </c>
      <c r="I186" s="126" t="s">
        <v>12</v>
      </c>
      <c r="J186" s="126" t="s">
        <v>9</v>
      </c>
      <c r="K186" s="136" t="s">
        <v>10</v>
      </c>
      <c r="L186" s="137"/>
      <c r="M186" s="126" t="s">
        <v>12</v>
      </c>
      <c r="N186" s="126" t="s">
        <v>9</v>
      </c>
      <c r="O186" s="129" t="s">
        <v>10</v>
      </c>
      <c r="P186" s="130"/>
      <c r="Q186" s="126" t="s">
        <v>11</v>
      </c>
      <c r="R186" s="126" t="s">
        <v>12</v>
      </c>
      <c r="S186" s="126" t="s">
        <v>9</v>
      </c>
      <c r="T186" s="126" t="s">
        <v>10</v>
      </c>
      <c r="U186" s="126" t="s">
        <v>11</v>
      </c>
      <c r="V186" s="126" t="s">
        <v>12</v>
      </c>
      <c r="W186" s="133"/>
    </row>
    <row r="187" spans="1:23" ht="21" customHeight="1" x14ac:dyDescent="0.2">
      <c r="A187" s="128"/>
      <c r="B187" s="128"/>
      <c r="C187" s="128"/>
      <c r="D187" s="128"/>
      <c r="E187" s="128"/>
      <c r="F187" s="2" t="s">
        <v>13</v>
      </c>
      <c r="G187" s="2" t="s">
        <v>14</v>
      </c>
      <c r="H187" s="128"/>
      <c r="I187" s="128"/>
      <c r="J187" s="128"/>
      <c r="K187" s="3" t="s">
        <v>15</v>
      </c>
      <c r="L187" s="3" t="s">
        <v>16</v>
      </c>
      <c r="M187" s="128"/>
      <c r="N187" s="128"/>
      <c r="O187" s="2" t="s">
        <v>17</v>
      </c>
      <c r="P187" s="2" t="s">
        <v>18</v>
      </c>
      <c r="Q187" s="128"/>
      <c r="R187" s="128"/>
      <c r="S187" s="128"/>
      <c r="T187" s="128"/>
      <c r="U187" s="128"/>
      <c r="V187" s="128"/>
      <c r="W187" s="134"/>
    </row>
    <row r="188" spans="1:23" ht="16.5" customHeight="1" x14ac:dyDescent="0.2">
      <c r="A188" s="88">
        <v>2451041011</v>
      </c>
      <c r="B188" s="88" t="s">
        <v>210</v>
      </c>
      <c r="C188" s="88" t="s">
        <v>211</v>
      </c>
      <c r="D188" s="88" t="s">
        <v>49</v>
      </c>
      <c r="E188" s="88">
        <v>100</v>
      </c>
      <c r="F188" s="88">
        <v>1</v>
      </c>
      <c r="G188" s="88">
        <v>2</v>
      </c>
      <c r="H188" s="88"/>
      <c r="I188" s="88">
        <f t="shared" ref="I188:I193" si="14">E188*0.8+F188+G188-H188</f>
        <v>83</v>
      </c>
      <c r="J188" s="88">
        <v>87</v>
      </c>
      <c r="K188" s="88"/>
      <c r="L188" s="88"/>
      <c r="M188" s="88">
        <f t="shared" ref="M188:M193" si="15">J188*0.9+K188+L188</f>
        <v>78.3</v>
      </c>
      <c r="N188" s="88">
        <v>90</v>
      </c>
      <c r="O188" s="88">
        <v>0.6</v>
      </c>
      <c r="P188" s="88"/>
      <c r="Q188" s="88"/>
      <c r="R188" s="88">
        <f t="shared" ref="R188:R193" si="16">N188*0.7+O188+P188-Q188</f>
        <v>63.599999999999994</v>
      </c>
      <c r="S188" s="88">
        <v>90</v>
      </c>
      <c r="T188" s="88"/>
      <c r="U188" s="88"/>
      <c r="V188" s="88">
        <f t="shared" ref="V188:V193" si="17">S188*0.8+T188-U188</f>
        <v>72</v>
      </c>
      <c r="W188" s="121">
        <f t="shared" ref="W188:W193" si="18">I188*0.2+M188*0.4+R188*0.3+V188*0.1</f>
        <v>74.2</v>
      </c>
    </row>
    <row r="189" spans="1:23" ht="16.5" customHeight="1" x14ac:dyDescent="0.2">
      <c r="A189" s="88">
        <v>2451041012</v>
      </c>
      <c r="B189" s="88" t="s">
        <v>212</v>
      </c>
      <c r="C189" s="88" t="s">
        <v>211</v>
      </c>
      <c r="D189" s="88" t="s">
        <v>49</v>
      </c>
      <c r="E189" s="88">
        <v>100</v>
      </c>
      <c r="F189" s="88"/>
      <c r="G189" s="88">
        <v>1</v>
      </c>
      <c r="H189" s="88"/>
      <c r="I189" s="88">
        <f t="shared" si="14"/>
        <v>81</v>
      </c>
      <c r="J189" s="88">
        <v>89.357142857142861</v>
      </c>
      <c r="K189" s="88"/>
      <c r="L189" s="88"/>
      <c r="M189" s="88">
        <f t="shared" si="15"/>
        <v>80.421428571428578</v>
      </c>
      <c r="N189" s="88">
        <v>90</v>
      </c>
      <c r="O189" s="88">
        <v>0.7</v>
      </c>
      <c r="P189" s="88"/>
      <c r="Q189" s="88"/>
      <c r="R189" s="88">
        <f t="shared" si="16"/>
        <v>63.699999999999996</v>
      </c>
      <c r="S189" s="88">
        <v>91</v>
      </c>
      <c r="T189" s="88"/>
      <c r="U189" s="88"/>
      <c r="V189" s="88">
        <f t="shared" si="17"/>
        <v>72.8</v>
      </c>
      <c r="W189" s="121">
        <f t="shared" si="18"/>
        <v>74.758571428571429</v>
      </c>
    </row>
    <row r="190" spans="1:23" ht="16.5" customHeight="1" x14ac:dyDescent="0.2">
      <c r="A190" s="88">
        <v>2451041014</v>
      </c>
      <c r="B190" s="88" t="s">
        <v>213</v>
      </c>
      <c r="C190" s="88" t="s">
        <v>211</v>
      </c>
      <c r="D190" s="88" t="s">
        <v>49</v>
      </c>
      <c r="E190" s="88">
        <v>100</v>
      </c>
      <c r="F190" s="88"/>
      <c r="G190" s="89">
        <v>1</v>
      </c>
      <c r="H190" s="88"/>
      <c r="I190" s="88">
        <f t="shared" si="14"/>
        <v>81</v>
      </c>
      <c r="J190" s="88">
        <v>90.071428571428569</v>
      </c>
      <c r="K190" s="88"/>
      <c r="L190" s="88"/>
      <c r="M190" s="88">
        <f t="shared" si="15"/>
        <v>81.064285714285717</v>
      </c>
      <c r="N190" s="88">
        <v>90</v>
      </c>
      <c r="O190" s="88">
        <v>21</v>
      </c>
      <c r="P190" s="88"/>
      <c r="Q190" s="88"/>
      <c r="R190" s="88">
        <f t="shared" si="16"/>
        <v>84</v>
      </c>
      <c r="S190" s="88">
        <v>90</v>
      </c>
      <c r="T190" s="88"/>
      <c r="U190" s="88"/>
      <c r="V190" s="88">
        <f t="shared" si="17"/>
        <v>72</v>
      </c>
      <c r="W190" s="121">
        <f t="shared" si="18"/>
        <v>81.025714285714287</v>
      </c>
    </row>
    <row r="191" spans="1:23" ht="16.5" customHeight="1" x14ac:dyDescent="0.2">
      <c r="A191" s="88">
        <v>2451041018</v>
      </c>
      <c r="B191" s="88" t="s">
        <v>214</v>
      </c>
      <c r="C191" s="88" t="s">
        <v>211</v>
      </c>
      <c r="D191" s="88" t="s">
        <v>49</v>
      </c>
      <c r="E191" s="88">
        <v>100</v>
      </c>
      <c r="F191" s="88"/>
      <c r="G191" s="88">
        <v>2.5</v>
      </c>
      <c r="H191" s="88"/>
      <c r="I191" s="88">
        <f t="shared" si="14"/>
        <v>82.5</v>
      </c>
      <c r="J191" s="90">
        <v>89.285714285714292</v>
      </c>
      <c r="K191" s="88">
        <v>2</v>
      </c>
      <c r="L191" s="88"/>
      <c r="M191" s="88">
        <f t="shared" si="15"/>
        <v>82.357142857142861</v>
      </c>
      <c r="N191" s="88">
        <v>90</v>
      </c>
      <c r="O191" s="88"/>
      <c r="P191" s="88"/>
      <c r="Q191" s="88"/>
      <c r="R191" s="88">
        <f t="shared" si="16"/>
        <v>62.999999999999993</v>
      </c>
      <c r="S191" s="88">
        <v>90</v>
      </c>
      <c r="T191" s="88"/>
      <c r="U191" s="88"/>
      <c r="V191" s="88">
        <f t="shared" si="17"/>
        <v>72</v>
      </c>
      <c r="W191" s="121">
        <f t="shared" si="18"/>
        <v>75.542857142857144</v>
      </c>
    </row>
    <row r="192" spans="1:23" ht="16.5" customHeight="1" x14ac:dyDescent="0.2">
      <c r="A192" s="88">
        <v>2451041027</v>
      </c>
      <c r="B192" s="88" t="s">
        <v>215</v>
      </c>
      <c r="C192" s="88" t="s">
        <v>211</v>
      </c>
      <c r="D192" s="88" t="s">
        <v>49</v>
      </c>
      <c r="E192" s="88">
        <v>100</v>
      </c>
      <c r="F192" s="88"/>
      <c r="G192" s="88"/>
      <c r="H192" s="88"/>
      <c r="I192" s="88">
        <f t="shared" si="14"/>
        <v>80</v>
      </c>
      <c r="J192" s="88">
        <v>90.071428571428569</v>
      </c>
      <c r="K192" s="88"/>
      <c r="L192" s="88"/>
      <c r="M192" s="88">
        <f t="shared" si="15"/>
        <v>81.064285714285717</v>
      </c>
      <c r="N192" s="88">
        <v>90</v>
      </c>
      <c r="O192" s="88"/>
      <c r="P192" s="88"/>
      <c r="Q192" s="88"/>
      <c r="R192" s="88">
        <f t="shared" si="16"/>
        <v>62.999999999999993</v>
      </c>
      <c r="S192" s="88">
        <v>90</v>
      </c>
      <c r="T192" s="88"/>
      <c r="U192" s="88"/>
      <c r="V192" s="88">
        <f t="shared" si="17"/>
        <v>72</v>
      </c>
      <c r="W192" s="121">
        <f t="shared" si="18"/>
        <v>74.525714285714287</v>
      </c>
    </row>
    <row r="193" spans="1:23" ht="16.5" customHeight="1" x14ac:dyDescent="0.2">
      <c r="A193" s="88">
        <v>2451041029</v>
      </c>
      <c r="B193" s="88" t="s">
        <v>216</v>
      </c>
      <c r="C193" s="88" t="s">
        <v>211</v>
      </c>
      <c r="D193" s="88" t="s">
        <v>49</v>
      </c>
      <c r="E193" s="88">
        <v>100</v>
      </c>
      <c r="F193" s="88"/>
      <c r="G193" s="88">
        <v>6.5</v>
      </c>
      <c r="H193" s="88"/>
      <c r="I193" s="88">
        <f t="shared" si="14"/>
        <v>86.5</v>
      </c>
      <c r="J193" s="88">
        <v>93.545454545454547</v>
      </c>
      <c r="K193" s="88"/>
      <c r="L193" s="88"/>
      <c r="M193" s="88">
        <f t="shared" si="15"/>
        <v>84.190909090909088</v>
      </c>
      <c r="N193" s="88">
        <v>90</v>
      </c>
      <c r="O193" s="88">
        <v>21</v>
      </c>
      <c r="P193" s="88"/>
      <c r="Q193" s="88"/>
      <c r="R193" s="88">
        <f t="shared" si="16"/>
        <v>84</v>
      </c>
      <c r="S193" s="88">
        <v>91</v>
      </c>
      <c r="T193" s="88"/>
      <c r="U193" s="88"/>
      <c r="V193" s="88">
        <f t="shared" si="17"/>
        <v>72.8</v>
      </c>
      <c r="W193" s="121">
        <f t="shared" si="18"/>
        <v>83.456363636363648</v>
      </c>
    </row>
  </sheetData>
  <mergeCells count="200">
    <mergeCell ref="R186:R187"/>
    <mergeCell ref="A184:W184"/>
    <mergeCell ref="A185:A187"/>
    <mergeCell ref="B185:B187"/>
    <mergeCell ref="C185:C187"/>
    <mergeCell ref="D185:D187"/>
    <mergeCell ref="E185:I185"/>
    <mergeCell ref="J185:M185"/>
    <mergeCell ref="N185:R185"/>
    <mergeCell ref="S185:V185"/>
    <mergeCell ref="W185:W187"/>
    <mergeCell ref="E186:E187"/>
    <mergeCell ref="F186:G186"/>
    <mergeCell ref="H186:H187"/>
    <mergeCell ref="I186:I187"/>
    <mergeCell ref="J186:J187"/>
    <mergeCell ref="K186:L186"/>
    <mergeCell ref="S186:S187"/>
    <mergeCell ref="T186:T187"/>
    <mergeCell ref="U186:U187"/>
    <mergeCell ref="V186:V187"/>
    <mergeCell ref="M186:M187"/>
    <mergeCell ref="N186:N187"/>
    <mergeCell ref="O186:P186"/>
    <mergeCell ref="Q186:Q187"/>
    <mergeCell ref="V150:V151"/>
    <mergeCell ref="A148:W148"/>
    <mergeCell ref="E149:I149"/>
    <mergeCell ref="J149:M149"/>
    <mergeCell ref="N149:R149"/>
    <mergeCell ref="S149:V149"/>
    <mergeCell ref="W149:W151"/>
    <mergeCell ref="E150:E151"/>
    <mergeCell ref="F150:G150"/>
    <mergeCell ref="H150:H151"/>
    <mergeCell ref="K150:L150"/>
    <mergeCell ref="M150:M151"/>
    <mergeCell ref="O150:P150"/>
    <mergeCell ref="Q150:Q151"/>
    <mergeCell ref="R150:R151"/>
    <mergeCell ref="S150:S151"/>
    <mergeCell ref="T150:T151"/>
    <mergeCell ref="U150:U151"/>
    <mergeCell ref="J150:J151"/>
    <mergeCell ref="N150:N151"/>
    <mergeCell ref="A149:A151"/>
    <mergeCell ref="B149:B151"/>
    <mergeCell ref="C149:C151"/>
    <mergeCell ref="D149:D151"/>
    <mergeCell ref="I150:I151"/>
    <mergeCell ref="E127:E128"/>
    <mergeCell ref="F127:G127"/>
    <mergeCell ref="H127:H128"/>
    <mergeCell ref="I127:I128"/>
    <mergeCell ref="J127:J128"/>
    <mergeCell ref="K127:L127"/>
    <mergeCell ref="M127:M128"/>
    <mergeCell ref="N127:N128"/>
    <mergeCell ref="Q127:Q128"/>
    <mergeCell ref="R127:R128"/>
    <mergeCell ref="S127:S128"/>
    <mergeCell ref="T127:T128"/>
    <mergeCell ref="U127:U128"/>
    <mergeCell ref="A125:W125"/>
    <mergeCell ref="A126:A128"/>
    <mergeCell ref="B126:B128"/>
    <mergeCell ref="C126:C128"/>
    <mergeCell ref="D126:D128"/>
    <mergeCell ref="E126:I126"/>
    <mergeCell ref="J126:M126"/>
    <mergeCell ref="N126:R126"/>
    <mergeCell ref="S126:V126"/>
    <mergeCell ref="W126:W128"/>
    <mergeCell ref="V127:V128"/>
    <mergeCell ref="F103:G103"/>
    <mergeCell ref="H103:H104"/>
    <mergeCell ref="I103:I104"/>
    <mergeCell ref="J103:J104"/>
    <mergeCell ref="K103:L103"/>
    <mergeCell ref="M103:M104"/>
    <mergeCell ref="N103:N104"/>
    <mergeCell ref="O103:P103"/>
    <mergeCell ref="O127:P127"/>
    <mergeCell ref="S87:V87"/>
    <mergeCell ref="W87:W89"/>
    <mergeCell ref="Q88:Q89"/>
    <mergeCell ref="R88:R89"/>
    <mergeCell ref="S88:S89"/>
    <mergeCell ref="T88:T89"/>
    <mergeCell ref="U88:U89"/>
    <mergeCell ref="Q103:Q104"/>
    <mergeCell ref="R103:R104"/>
    <mergeCell ref="S103:S104"/>
    <mergeCell ref="T103:T104"/>
    <mergeCell ref="U103:U104"/>
    <mergeCell ref="V103:V104"/>
    <mergeCell ref="A101:W101"/>
    <mergeCell ref="A102:A104"/>
    <mergeCell ref="B102:B104"/>
    <mergeCell ref="C102:C104"/>
    <mergeCell ref="D102:D104"/>
    <mergeCell ref="E102:I102"/>
    <mergeCell ref="J102:M102"/>
    <mergeCell ref="N102:R102"/>
    <mergeCell ref="S102:V102"/>
    <mergeCell ref="W102:W104"/>
    <mergeCell ref="E103:E104"/>
    <mergeCell ref="S45:S46"/>
    <mergeCell ref="T45:T46"/>
    <mergeCell ref="K45:L45"/>
    <mergeCell ref="O45:P45"/>
    <mergeCell ref="A44:A46"/>
    <mergeCell ref="B44:B46"/>
    <mergeCell ref="V88:V89"/>
    <mergeCell ref="F88:G88"/>
    <mergeCell ref="K88:L88"/>
    <mergeCell ref="O88:P88"/>
    <mergeCell ref="A87:A89"/>
    <mergeCell ref="B87:B89"/>
    <mergeCell ref="C87:C89"/>
    <mergeCell ref="D87:D89"/>
    <mergeCell ref="E88:E89"/>
    <mergeCell ref="H88:H89"/>
    <mergeCell ref="I88:I89"/>
    <mergeCell ref="J88:J89"/>
    <mergeCell ref="M88:M89"/>
    <mergeCell ref="N88:N89"/>
    <mergeCell ref="A86:W86"/>
    <mergeCell ref="E87:I87"/>
    <mergeCell ref="J87:M87"/>
    <mergeCell ref="N87:R87"/>
    <mergeCell ref="A31:A33"/>
    <mergeCell ref="B31:B33"/>
    <mergeCell ref="C31:C33"/>
    <mergeCell ref="D31:D33"/>
    <mergeCell ref="E32:E33"/>
    <mergeCell ref="A43:W43"/>
    <mergeCell ref="E44:I44"/>
    <mergeCell ref="J44:M44"/>
    <mergeCell ref="N44:R44"/>
    <mergeCell ref="S44:V44"/>
    <mergeCell ref="C44:C46"/>
    <mergeCell ref="D44:D46"/>
    <mergeCell ref="E45:E46"/>
    <mergeCell ref="H45:H46"/>
    <mergeCell ref="I45:I46"/>
    <mergeCell ref="F45:G45"/>
    <mergeCell ref="U45:U46"/>
    <mergeCell ref="V45:V46"/>
    <mergeCell ref="W44:W46"/>
    <mergeCell ref="M45:M46"/>
    <mergeCell ref="N45:N46"/>
    <mergeCell ref="J45:J46"/>
    <mergeCell ref="Q45:Q46"/>
    <mergeCell ref="R45:R46"/>
    <mergeCell ref="M32:M33"/>
    <mergeCell ref="N32:N33"/>
    <mergeCell ref="W31:W33"/>
    <mergeCell ref="Q32:Q33"/>
    <mergeCell ref="R32:R33"/>
    <mergeCell ref="S32:S33"/>
    <mergeCell ref="T32:T33"/>
    <mergeCell ref="U32:U33"/>
    <mergeCell ref="F32:G32"/>
    <mergeCell ref="K32:L32"/>
    <mergeCell ref="O32:P32"/>
    <mergeCell ref="V32:V33"/>
    <mergeCell ref="Q3:Q4"/>
    <mergeCell ref="R3:R4"/>
    <mergeCell ref="S3:S4"/>
    <mergeCell ref="T3:T4"/>
    <mergeCell ref="U3:U4"/>
    <mergeCell ref="V3:V4"/>
    <mergeCell ref="E3:E4"/>
    <mergeCell ref="F3:G3"/>
    <mergeCell ref="H3:H4"/>
    <mergeCell ref="I3:I4"/>
    <mergeCell ref="J3:J4"/>
    <mergeCell ref="K3:L3"/>
    <mergeCell ref="M3:M4"/>
    <mergeCell ref="N3:N4"/>
    <mergeCell ref="O3:P3"/>
    <mergeCell ref="A30:W30"/>
    <mergeCell ref="E31:I31"/>
    <mergeCell ref="J31:M31"/>
    <mergeCell ref="N31:R31"/>
    <mergeCell ref="S31:V31"/>
    <mergeCell ref="H32:H33"/>
    <mergeCell ref="I32:I33"/>
    <mergeCell ref="J32:J33"/>
    <mergeCell ref="A1:W1"/>
    <mergeCell ref="A2:A4"/>
    <mergeCell ref="B2:B4"/>
    <mergeCell ref="C2:C4"/>
    <mergeCell ref="D2:D4"/>
    <mergeCell ref="E2:I2"/>
    <mergeCell ref="J2:M2"/>
    <mergeCell ref="N2:R2"/>
    <mergeCell ref="S2:V2"/>
    <mergeCell ref="W2:W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2025-09-25T11:19:14Z</dcterms:modified>
</cp:coreProperties>
</file>